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gif" ContentType="image/gif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915" yWindow="7815" windowWidth="16530" windowHeight="6045" tabRatio="231"/>
  </bookViews>
  <sheets>
    <sheet name="INI" sheetId="59" r:id="rId1"/>
    <sheet name="SB" sheetId="60" state="hidden" r:id="rId2"/>
    <sheet name="VAN y TIR" sheetId="16" r:id="rId3"/>
    <sheet name="INFO" sheetId="54" r:id="rId4"/>
  </sheets>
  <externalReferences>
    <externalReference r:id="rId5"/>
    <externalReference r:id="rId6"/>
  </externalReferences>
  <definedNames>
    <definedName name="_GRA1">#REF!</definedName>
    <definedName name="_GRA2">#REF!</definedName>
    <definedName name="_mes2">#REF!</definedName>
    <definedName name="_mes3">#REF!</definedName>
    <definedName name="_one1">#REF!</definedName>
    <definedName name="_uno1">#REF!</definedName>
    <definedName name="AccountsReceivable_MY">[1]MultiYear!$H$123:$R$123</definedName>
    <definedName name="AcctsReceivable">[1]Balance!$I$59</definedName>
    <definedName name="AllocatedEquityCommon">[1]Valuation!$L$94</definedName>
    <definedName name="AllocatedEquityPreferred">[1]Valuation!$L$92</definedName>
    <definedName name="amortizacion">#REF!</definedName>
    <definedName name="AmortizeTrademarks">[1]Income!$H$84</definedName>
    <definedName name="analisisvan">INFO!$A$207:$A$284</definedName>
    <definedName name="anlaisistir">INFO!$A$290:$A$382</definedName>
    <definedName name="Annual_int">[1]Compounding!$F$58</definedName>
    <definedName name="Annuity_Int">[1]Compounding!$F$153</definedName>
    <definedName name="Annuity_Payment">[1]Compounding!$F$151</definedName>
    <definedName name="Annuity_Pds">[1]Compounding!$F$155</definedName>
    <definedName name="Annuity_Type">[1]Compounding!$F$157</definedName>
    <definedName name="_xlnm.Print_Area" localSheetId="2">'VAN y TIR'!$C$8:$J$29</definedName>
    <definedName name="ARRIBAinfogrl">INFO!$A$4:$A$97</definedName>
    <definedName name="Block10Net">[1]Breakeven!$N$250</definedName>
    <definedName name="Block1Net">[1]Breakeven!$E$250</definedName>
    <definedName name="Block2Net">[1]Breakeven!$F$250</definedName>
    <definedName name="Block3Net">[1]Breakeven!$G$250</definedName>
    <definedName name="Block4Net">[1]Breakeven!$H$250</definedName>
    <definedName name="Block5Net">[1]Breakeven!$I$250</definedName>
    <definedName name="Block6Net">[1]Breakeven!$J$250</definedName>
    <definedName name="Block7Net">[1]Breakeven!$K$250</definedName>
    <definedName name="Block8Net">[1]Breakeven!$L$250</definedName>
    <definedName name="Block9Net">[1]Breakeven!$M$250</definedName>
    <definedName name="BlockSize">[1]Breakeven!$E$202</definedName>
    <definedName name="BookValueShareCommon">[1]Valuation!$L$98</definedName>
    <definedName name="BookValueSharePreferred">[1]Valuation!$L$97</definedName>
    <definedName name="BreakEvenQuantity">#REF!</definedName>
    <definedName name="BUSCARMES">#REF!</definedName>
    <definedName name="CAGR_Periods">[1]CAGR!$F$29</definedName>
    <definedName name="CAPM">INFO!$A$385:$A$533</definedName>
    <definedName name="carencia">#REF!</definedName>
    <definedName name="carenciaespecial">#REF!</definedName>
    <definedName name="Cash">[1]Balance!$I$55</definedName>
    <definedName name="cin">#REF!</definedName>
    <definedName name="CINCO">#REF!</definedName>
    <definedName name="Cmpd_Int">[1]Compounding!$F$28</definedName>
    <definedName name="CmpdPerYr">[1]Compounding!$F$75</definedName>
    <definedName name="CommonShares">[1]Income!$H$59</definedName>
    <definedName name="CommonShares_1_MY">[1]MultiYear!$H$64</definedName>
    <definedName name="CommonShares_MY">[1]MultiYear!$H$64:$R$64</definedName>
    <definedName name="comosecalcula">INFO!$A$185:$A$269</definedName>
    <definedName name="comosecalculavan">INFO!$A$185:$A$267</definedName>
    <definedName name="comosecaltir">INFO!$A$272:$A$344</definedName>
    <definedName name="CompanyName">[1]Income!$H$47</definedName>
    <definedName name="CompanyName_MY">[1]MultiYear!$H$46</definedName>
    <definedName name="ConstantIN">[1]Breakeven!$H$153</definedName>
    <definedName name="ContributedCapital">[1]Balance!$I$128</definedName>
    <definedName name="ContributedCapital_MY">[1]MultiYear!$H$173:$R$173</definedName>
    <definedName name="costecapital">INFO!$A$358:$A$365</definedName>
    <definedName name="costesalarial">#REF!</definedName>
    <definedName name="CostOfGoodsSold">[1]Income!$J$73</definedName>
    <definedName name="CostOfGoodsSold_MY">[1]MultiYear!$H$78:$R$78</definedName>
    <definedName name="Costs">[1]ROI!$F$36</definedName>
    <definedName name="cuarto">#REF!</definedName>
    <definedName name="cuat">#REF!</definedName>
    <definedName name="CUATRO">#REF!</definedName>
    <definedName name="CurrencyMultiplier">[1]Income!$H$51</definedName>
    <definedName name="CurrencyMultiplier_MY">[1]MultiYear!$H$50</definedName>
    <definedName name="CurrencySymbol">[1]Income!$H$49</definedName>
    <definedName name="CurrencySymbol_MY">[1]MultiYear!$H$48</definedName>
    <definedName name="CurrentAssets">[1]Balance!$J$68</definedName>
    <definedName name="CurrentLiabilities">[1]Balance!$J$113</definedName>
    <definedName name="DCF_int">[1]NPV!$F$32</definedName>
    <definedName name="DeprecComputers">[1]Income!$H$93</definedName>
    <definedName name="DeprecOfficeEquip">[1]Income!$H$92</definedName>
    <definedName name="DeprecStoreEquip">[1]Income!$H$80</definedName>
    <definedName name="devengoiva">#REF!</definedName>
    <definedName name="discin">#REF!</definedName>
    <definedName name="DiscRate_PB">[1]Payback!$M$58</definedName>
    <definedName name="discuat">#REF!</definedName>
    <definedName name="disdos">#REF!</definedName>
    <definedName name="distres">#REF!</definedName>
    <definedName name="disun">#REF!</definedName>
    <definedName name="do">#REF!</definedName>
    <definedName name="DOS">#REF!</definedName>
    <definedName name="DoubtfulAccounts">[1]Income!$H$91</definedName>
    <definedName name="EarningsPerShare">[1]Income!$J$124</definedName>
    <definedName name="ejercicio">#REF!</definedName>
    <definedName name="ejercicios">#REF!</definedName>
    <definedName name="EPS_MY">[1]MultiYear!$H$110:$R$110</definedName>
    <definedName name="ExtraOrdinaryAfterTax_MY">[1]MultiYear!$H$102:$R$102</definedName>
    <definedName name="ExtraordinaryItemRevenues">[1]Income!$H$112</definedName>
    <definedName name="ExtraordinaryItems">[1]Income!$J$116</definedName>
    <definedName name="ExtraordinaryItems_MY">[1]MultiYear!$H$102:$R$102</definedName>
    <definedName name="ExtraordinaryRevenues_MY">[1]MultiYear!$H$98:$R$98</definedName>
    <definedName name="ExtraordinaryTax_MY">[1]MultiYear!$H$101:$R$101</definedName>
    <definedName name="Final_Value">[1]CAGR!$F$27</definedName>
    <definedName name="Finance_Rate">[1]IRR!$G$83</definedName>
    <definedName name="FutureValue">[1]NPV!$F$38</definedName>
    <definedName name="FV_Int">[1]Compounding!$F$198</definedName>
    <definedName name="FV_Periods">[1]Compounding!$F$31</definedName>
    <definedName name="FV_Years">[1]Compounding!$F$202</definedName>
    <definedName name="FY_End">[1]Income!$H$53</definedName>
    <definedName name="FY_End_MY">[1]MultiYear!$H$52</definedName>
    <definedName name="FY_Start">[1]Income!$J$53</definedName>
    <definedName name="FY_Start_MY">[1]MultiYear!$J$52</definedName>
    <definedName name="Gains">[1]ROI!$F$34</definedName>
    <definedName name="garajetipo">#REF!</definedName>
    <definedName name="garantia">#REF!</definedName>
    <definedName name="Gastospromo">#REF!</definedName>
    <definedName name="GenAdminExpense">[1]Income!$I$97</definedName>
    <definedName name="General_And_Admin_Expenses_MY">[1]MultiYear!$H$83:$R$83</definedName>
    <definedName name="GrossProfit">[1]Income!$J$74</definedName>
    <definedName name="GrossProfit_MY">[1]MultiYear!$H$79:$R$79</definedName>
    <definedName name="Guess_IRR">[1]IRR!$G$50</definedName>
    <definedName name="HighestUnits">[1]Breakeven!$H$161</definedName>
    <definedName name="IncBeforeExtra">[1]Income!$J$109</definedName>
    <definedName name="IncBeforeExtra_MY">[1]MultiYear!$H$95:$R$95</definedName>
    <definedName name="IncBeforeTaxAndExtra">[1]Income!$J$106</definedName>
    <definedName name="IncBeforeTaxAndExtra_MY">[1]MultiYear!$H$92:$R$92</definedName>
    <definedName name="IncrementalBenefits">[1]CashFlow!$E$90:$N$90</definedName>
    <definedName name="IncrementalCosts">[1]CashFlow!$E$91:$N$91</definedName>
    <definedName name="IncTaxOperating_MY">[1]MultiYear!$H$93:$R$93</definedName>
    <definedName name="infogral">INFO!$A$2:$A$69</definedName>
    <definedName name="ingreso">#REF!</definedName>
    <definedName name="ingresocinco">#REF!</definedName>
    <definedName name="ingresocuatro">#REF!</definedName>
    <definedName name="ingresodos">#REF!</definedName>
    <definedName name="ingresotres">#REF!</definedName>
    <definedName name="ingresouno">#REF!</definedName>
    <definedName name="Initial_PV">[1]Compounding!$F$149</definedName>
    <definedName name="InputsBalance_MY">[1]MultiYear!$H$121:$R$126,[1]MultiYear!$H$130:$R$133,[1]MultiYear!$H$137:$R$138,[1]MultiYear!$H$142:$R$142,[1]MultiYear!$H$144:$R$144,[1]MultiYear!$H$151:$R$157,[1]MultiYear!$H$161:$R$162,[1]MultiYear!$H$170:$R$172</definedName>
    <definedName name="InputsIncome_MY">[1]MultiYear!$H$77:$R$78,[1]MultiYear!$H$82:$R$83,[1]MultiYear!$H$89:$R$90,[1]MultiYear!$H$98:$R$99</definedName>
    <definedName name="InputsRetained_MY">[1]MultiYear!$J$185</definedName>
    <definedName name="InputsSCFP_MY">[1]MultiYear!$H$213:$R$213,[1]MultiYear!$H$221:$R$221,[1]MultiYear!$H$226:$R$226,[1]MultiYear!$H$228:$R$228,[1]MultiYear!$H$240:$R$241,[1]MultiYear!$H$243:$R$243,[1]MultiYear!$H$245:$R$245,[1]MultiYear!$H$247:$R$248</definedName>
    <definedName name="IntangibleAssets">[1]Balance!$J$96</definedName>
    <definedName name="interest">[1]NPV!$F$32</definedName>
    <definedName name="InterestExpense">[1]Income!$I$104</definedName>
    <definedName name="InterestExpense_MY">[1]MultiYear!$H$90:$R$90</definedName>
    <definedName name="Inventories">[1]Balance!$I$66</definedName>
    <definedName name="InventoryTurns">[1]Activity!$J$87</definedName>
    <definedName name="InvestmentRevenues">[1]Income!$I$103</definedName>
    <definedName name="InvestmentRevenues_MY">[1]MultiYear!$H$89:$R$89</definedName>
    <definedName name="iva">#REF!</definedName>
    <definedName name="liquidacionhacienda">[2]SB!$C$158:$C$160</definedName>
    <definedName name="LongTermInvest">[1]Balance!$J$75</definedName>
    <definedName name="LongTermLiabilities">[1]Balance!$J$118</definedName>
    <definedName name="LongTermLiabilities_MY">[1]MultiYear!$H$163:$R$163</definedName>
    <definedName name="LowestSVC">[1]Breakeven!#REF!</definedName>
    <definedName name="LowestSVIN">[1]Breakeven!#REF!</definedName>
    <definedName name="LowestUnits">[1]Breakeven!$H$159</definedName>
    <definedName name="mesdepago">#REF!</definedName>
    <definedName name="meses">#REF!</definedName>
    <definedName name="mesespago">#REF!</definedName>
    <definedName name="mespago">#REF!</definedName>
    <definedName name="Net_Financial_Gain_Loss_MY">[1]MultiYear!$H$91:$R$91</definedName>
    <definedName name="NetExpenseCash">[1]Retained!#REF!</definedName>
    <definedName name="NetExtraordinary_MY">[1]MultiYear!$H$100:$R$100</definedName>
    <definedName name="NetGainExtraordinaryItem">[1]Income!$I$114</definedName>
    <definedName name="NetGainExtraordinaryItem_MY">[1]MultiYear!$H$100:$R$100</definedName>
    <definedName name="NetIncome">[1]Income!$J$118</definedName>
    <definedName name="NetIncome_MY">[1]MultiYear!$H$104:$R$104</definedName>
    <definedName name="NetIncrementalCashFlow">[1]CashFlow!$E$92:$N$92</definedName>
    <definedName name="NetSalesRevenue">[1]Income!$J$71</definedName>
    <definedName name="NetSalesRevenue_MY">[1]MultiYear!$H$77:$R$77</definedName>
    <definedName name="NotesReceivable">[1]Balance!$I$60</definedName>
    <definedName name="NPV_Int">[1]NPV!$J$68</definedName>
    <definedName name="NumberOfEmployees">[1]Activity!$H$42</definedName>
    <definedName name="NumberOfEmployees_MY">[1]MultiYear!$H$68:$R$68</definedName>
    <definedName name="numeromeses">#REF!</definedName>
    <definedName name="NUMES">#REF!</definedName>
    <definedName name="one">#REF!</definedName>
    <definedName name="OpExpense">[1]Income!$J$98</definedName>
    <definedName name="OpExpense_MY">[1]MultiYear!$H$84:$R$84</definedName>
    <definedName name="OpIncAfterTax">[1]Income!$J$109</definedName>
    <definedName name="OpIncBeforeTax">[1]Income!$J$100</definedName>
    <definedName name="OpIncBeforeTax_MY">[1]MultiYear!$H$86:$R$86</definedName>
    <definedName name="OpIncome">[1]Income!$J$100</definedName>
    <definedName name="OpIncomeTax">[1]Income!$J$107</definedName>
    <definedName name="OtherAssets">[1]Balance!$J$98</definedName>
    <definedName name="PAGO">#REF!</definedName>
    <definedName name="pagocuota">#REF!</definedName>
    <definedName name="paso1">#REF!</definedName>
    <definedName name="paso2">#REF!</definedName>
    <definedName name="pcuatro">#REF!</definedName>
    <definedName name="PDOS">#REF!</definedName>
    <definedName name="PdsPerYr">[1]NPV!$F$105</definedName>
    <definedName name="PdsPerYr_FV">[1]Compounding!$F$200</definedName>
    <definedName name="PeriodsGrowth">[1]Growth!$I$24</definedName>
    <definedName name="plazopago">[2]SB!$E$136:$E$142</definedName>
    <definedName name="PPEquip">[1]Balance!$J$87</definedName>
    <definedName name="PPEquip_MY">[1]MultiYear!$H$139:$R$139</definedName>
    <definedName name="PreferredCumDividend">[1]Valuation!$K$90</definedName>
    <definedName name="PreferredLiquidation">[1]Valuation!$K$87</definedName>
    <definedName name="PreferredShares">[1]Income!$H$61</definedName>
    <definedName name="PreferredShares_1_MY">[1]MultiYear!$H$66</definedName>
    <definedName name="PreferredShares_MY">[1]MultiYear!$H$66:$R$66</definedName>
    <definedName name="Prepaid">[1]Balance!$I$67</definedName>
    <definedName name="PresentValue">[1]Compounding!$F$34</definedName>
    <definedName name="primero">#REF!</definedName>
    <definedName name="PRINCIPAL">#REF!</definedName>
    <definedName name="producto">INFO!$A$426:$A$528</definedName>
    <definedName name="ProposalInflows">[1]CashFlow!$E$47:$N$47</definedName>
    <definedName name="ProposalOutflows">[1]CashFlow!$E$48:$N$48</definedName>
    <definedName name="PTRES">#REF!</definedName>
    <definedName name="PUNO">#REF!</definedName>
    <definedName name="PV_Periods">[1]NPV!$F$35</definedName>
    <definedName name="queeselvan">INFO!$A$136:$A$250</definedName>
    <definedName name="queponervan">INFO!$A$156:$A$279</definedName>
    <definedName name="queselvan">INFO!$A$136:$A$237</definedName>
    <definedName name="questir">INFO!$A$260:$A$348</definedName>
    <definedName name="quinto">#REF!</definedName>
    <definedName name="Reinvest_Rate">[1]IRR!$G$85</definedName>
    <definedName name="RetainedEarnings">[1]Balance!$I$130</definedName>
    <definedName name="RetainedEarnings_Bal_MY">[1]MultiYear!$H$175:$R$175</definedName>
    <definedName name="RetainedEarnings_MY">[1]MultiYear!$H$175:$R$175</definedName>
    <definedName name="RetainedEarningsBalance">[1]Retained!$I$45</definedName>
    <definedName name="RetainedEarningsBalance_MY">[1]MultiYear!$H$197:$R$197</definedName>
    <definedName name="RetainedEarningsFirstBalance_MY">[1]MultiYear!$J$185</definedName>
    <definedName name="RetainedEarningsStartYear_MY">[1]MultiYear!$J$184</definedName>
    <definedName name="SalesPerDay">[1]Activity!$J$175</definedName>
    <definedName name="SCFP_CommonDividends">[1]FinCashFlow!$J$78</definedName>
    <definedName name="SCFP_CommonDividends_MY">[1]MultiYear!$H$241:$R$241</definedName>
    <definedName name="SCFP_InflowFromAssetSale">[1]Retained!#REF!</definedName>
    <definedName name="SCFP_InflowFromFinancing">[1]Retained!#REF!</definedName>
    <definedName name="SCFP_InflowFromOpsAndInvest">[1]Retained!#REF!</definedName>
    <definedName name="SCFP_NetExpenseCash">[1]Retained!#REF!</definedName>
    <definedName name="SCFP_NetInflowFromExtraordinary">[1]Retained!#REF!</definedName>
    <definedName name="SCFP_NonCashExpenses">[1]Retained!#REF!</definedName>
    <definedName name="SCFP_OpExpenses">[1]Retained!#REF!</definedName>
    <definedName name="SCFP_PreferredDividends">[1]FinCashFlow!$J$77</definedName>
    <definedName name="SCFP_PreferredDividends_MY">[1]MultiYear!$H$240:$R$240</definedName>
    <definedName name="SCFP_SalesAndInvestmentRevenues">[1]Retained!$J$41</definedName>
    <definedName name="SCFP_TotalCashFlow">[1]FinCashFlow!$K$89</definedName>
    <definedName name="SCFP_TotalCashInflows">[1]FinCashFlow!$K$72</definedName>
    <definedName name="SCFP_TotalCashOutflows">[1]FinCashFlow!$K$87</definedName>
    <definedName name="SCINCO">#REF!</definedName>
    <definedName name="SCUATRO">#REF!</definedName>
    <definedName name="SDOS">#REF!</definedName>
    <definedName name="segundo">#REF!</definedName>
    <definedName name="SellingExpense">[1]Income!$I$86</definedName>
    <definedName name="SellingExpenses_MY">[1]MultiYear!$H$82:$R$82</definedName>
    <definedName name="SemiVariableCostArray">[1]Breakeven!$H$150:$L$151</definedName>
    <definedName name="SemiVariableInflowArray">[1]Breakeven!$H$156:$L$157</definedName>
    <definedName name="SharePrice">[1]Valuation!$H$46</definedName>
    <definedName name="ShortTermInvestments">[1]Balance!$I$56</definedName>
    <definedName name="Start_Value">[1]CAGR!$F$25</definedName>
    <definedName name="StartingPV">[1]Compounding!$F$56</definedName>
    <definedName name="STRES">#REF!</definedName>
    <definedName name="SUNO">#REF!</definedName>
    <definedName name="SVCChangePCT">[1]Breakeven!#REF!</definedName>
    <definedName name="SVCChangeUnits">[1]Breakeven!#REF!</definedName>
    <definedName name="SVINChangePCT">[1]Breakeven!#REF!</definedName>
    <definedName name="SVINChangeUnits">[1]Breakeven!#REF!</definedName>
    <definedName name="tasadescuento">INFO!$A$325:$A$426</definedName>
    <definedName name="TaxExtraOrdinaryItem">[1]Income!$I$115</definedName>
    <definedName name="TaxExtraOrdinaryItem_MY">[1]MultiYear!$H$101</definedName>
    <definedName name="TaxOnExtraordinaryItem1">[1]Income!$I$116</definedName>
    <definedName name="TaxRateExtra">[1]Income!$H$57</definedName>
    <definedName name="TaxRateExtra_1_MY">[1]MultiYear!$H$62</definedName>
    <definedName name="TaxRateExtra_MY">[1]MultiYear!$H$62:$R$62</definedName>
    <definedName name="TaxRateOperating">[1]Income!$H$55</definedName>
    <definedName name="TaxRateOperating_1_MY">[1]MultiYear!$H$60</definedName>
    <definedName name="TaxRateOperating_MY">[1]MultiYear!$H$60:$R$60</definedName>
    <definedName name="tercero">#REF!</definedName>
    <definedName name="tipogarajes">#REF!</definedName>
    <definedName name="tipolocal">#REF!</definedName>
    <definedName name="tipolocales">#REF!</definedName>
    <definedName name="tipovivienda">#REF!</definedName>
    <definedName name="tipoviviendas">#REF!</definedName>
    <definedName name="Total_semivariable_costs">[1]Breakeven!$E$226</definedName>
    <definedName name="TotalAssets">[1]Balance!$J$100</definedName>
    <definedName name="TotalAssets_MY">[1]MultiYear!$H$146:$R$146</definedName>
    <definedName name="TotalCosts">#REF!</definedName>
    <definedName name="TotalCostsSVC">[1]Breakeven!$E$231:$N$231</definedName>
    <definedName name="TotalCurrentAssets_MY">[1]MultiYear!$H$127:$R$127</definedName>
    <definedName name="TotalCurrentLiabilities_MY">[1]MultiYear!$H$158:$R$158</definedName>
    <definedName name="TotalEquity">[1]Balance!$J$132</definedName>
    <definedName name="TotalEquity_MY">[1]MultiYear!$H$177:$R$177</definedName>
    <definedName name="TotalFC">[1]Breakeven!$H$145</definedName>
    <definedName name="TotalFixedCost">#REF!</definedName>
    <definedName name="TotalInConst">[1]Breakeven!$E$235:$N$235</definedName>
    <definedName name="TotalInflow">#REF!</definedName>
    <definedName name="TotalInflowsSVC">[1]Breakeven!$E$245:$N$245</definedName>
    <definedName name="TotalInventories_MY">[1]MultiYear!$H$125:$R$125</definedName>
    <definedName name="TotalLiabAndEquity">[1]Balance!$J$134</definedName>
    <definedName name="TotalLiabilities">[1]Balance!$J$120</definedName>
    <definedName name="TotalLiabilities_MY">[1]MultiYear!$H$165:$R$165</definedName>
    <definedName name="TotalSVC">[1]Breakeven!$E$226:$N$226</definedName>
    <definedName name="TotalSVIN">[1]Breakeven!$E$240:$N$240</definedName>
    <definedName name="TotalVariableCost">#REF!</definedName>
    <definedName name="TotalVC">[1]Breakeven!$E$221:$N$221</definedName>
    <definedName name="trasteros">#REF!</definedName>
    <definedName name="traterotipo">#REF!</definedName>
    <definedName name="tre">#REF!</definedName>
    <definedName name="TRES">#REF!</definedName>
    <definedName name="un">#REF!</definedName>
    <definedName name="UnitInflow">#REF!</definedName>
    <definedName name="Units">#REF!</definedName>
    <definedName name="Units1">[1]Breakeven!$E$212</definedName>
    <definedName name="Units10">[1]Breakeven!$N$212</definedName>
    <definedName name="Units2">[1]Breakeven!$F$212</definedName>
    <definedName name="Units3">[1]Breakeven!$G$212</definedName>
    <definedName name="Units4">[1]Breakeven!$H$212</definedName>
    <definedName name="Units5">[1]Breakeven!$I$212</definedName>
    <definedName name="Units6">[1]Breakeven!$J$212</definedName>
    <definedName name="Units7">[1]Breakeven!$K$212</definedName>
    <definedName name="Units8">[1]Breakeven!$L$212</definedName>
    <definedName name="Units9">[1]Breakeven!$M$212</definedName>
    <definedName name="UnitsSVC">[1]Breakeven!$E$212:$N$212</definedName>
    <definedName name="UnitVariableCost">#REF!</definedName>
    <definedName name="UnitVC">[1]Breakeven!$H$147</definedName>
    <definedName name="UNO">#REF!</definedName>
    <definedName name="Yr10CumCF">[1]Payback!$N$32</definedName>
    <definedName name="Yr10CumDiscCF">[1]Payback!$N$67</definedName>
    <definedName name="Yr10DiscCF">[1]Payback!$N$66</definedName>
    <definedName name="Yr10NetCF">[1]Payback!$N$28</definedName>
    <definedName name="Yr1CumCF">[1]Payback!$E$32</definedName>
    <definedName name="Yr1CumDiscCF">[1]Payback!$E$67</definedName>
    <definedName name="Yr1DiscCF">[1]Payback!$E$66</definedName>
    <definedName name="Yr1NetCF">[1]Payback!$E$28</definedName>
    <definedName name="Yr2CumCF">[1]Payback!$F$32</definedName>
    <definedName name="Yr2CumDiscCF">[1]Payback!$F$67</definedName>
    <definedName name="Yr2DiscCF">[1]Payback!$F$66</definedName>
    <definedName name="Yr2NetCF">[1]Payback!$F$28</definedName>
    <definedName name="Yr3CumCF">[1]Payback!$G$32</definedName>
    <definedName name="Yr3CumDiscCF">[1]Payback!$G$67</definedName>
    <definedName name="Yr3DiscCF">[1]Payback!$G$66</definedName>
    <definedName name="Yr3NetCF">[1]Payback!$G$28</definedName>
    <definedName name="Yr4CumCF">[1]Payback!$H$32</definedName>
    <definedName name="Yr4CumDiscCF">[1]Payback!$H$67</definedName>
    <definedName name="Yr4DiscCF">[1]Payback!$H$66</definedName>
    <definedName name="Yr4NetCF">[1]Payback!$H$28</definedName>
    <definedName name="Yr5CumCF">[1]Payback!$I$32</definedName>
    <definedName name="Yr5CumDiscCF">[1]Payback!$I$67</definedName>
    <definedName name="Yr5DiscCF">[1]Payback!$I$66</definedName>
    <definedName name="Yr5NetCF">[1]Payback!$I$28</definedName>
    <definedName name="Yr5Outflow">[1]ROI!#REF!</definedName>
    <definedName name="Yr6CumCF">[1]Payback!$J$32</definedName>
    <definedName name="Yr6CumDiscCF">[1]Payback!$J$67</definedName>
    <definedName name="Yr6DiscCF">[1]Payback!$J$66</definedName>
    <definedName name="Yr6NetCF">[1]Payback!$J$28</definedName>
    <definedName name="Yr7CumCF">[1]Payback!$K$32</definedName>
    <definedName name="Yr7CumDiscCF">[1]Payback!$K$67</definedName>
    <definedName name="Yr7DiscCF">[1]Payback!$K$66</definedName>
    <definedName name="Yr7NetCF">[1]Payback!$K$28</definedName>
    <definedName name="Yr8CumCF">[1]Payback!$L$32</definedName>
    <definedName name="Yr8CumDiscCF">[1]Payback!$L$67</definedName>
    <definedName name="Yr8DiscCF">[1]Payback!$L$66</definedName>
    <definedName name="Yr8NetCF">[1]Payback!$L$28</definedName>
    <definedName name="Yr9CumCF">[1]Payback!$M$32</definedName>
    <definedName name="Yr9CumDiscCF">[1]Payback!$M$67</definedName>
    <definedName name="Yr9DiscCF">[1]Payback!$M$66</definedName>
    <definedName name="Yr9NetCF">[1]Payback!$M$28</definedName>
  </definedNames>
  <calcPr calcId="125725"/>
</workbook>
</file>

<file path=xl/calcChain.xml><?xml version="1.0" encoding="utf-8"?>
<calcChain xmlns="http://schemas.openxmlformats.org/spreadsheetml/2006/main">
  <c r="E14" i="16"/>
  <c r="E21" s="1"/>
  <c r="F21" s="1"/>
  <c r="F283" i="54"/>
  <c r="F285" s="1"/>
  <c r="F288" s="1"/>
  <c r="F204"/>
  <c r="E27" i="16" l="1"/>
  <c r="E25"/>
  <c r="D16" i="60"/>
  <c r="D18" s="1"/>
  <c r="F27" i="16" s="1"/>
  <c r="E23" l="1"/>
  <c r="F23" l="1"/>
  <c r="F25"/>
</calcChain>
</file>

<file path=xl/sharedStrings.xml><?xml version="1.0" encoding="utf-8"?>
<sst xmlns="http://schemas.openxmlformats.org/spreadsheetml/2006/main" count="194" uniqueCount="177">
  <si>
    <t xml:space="preserve">Es un indicador de la rentabilidad de un proyecto, la tasa % de rendimiento anual acumulado que genera una inversión. </t>
  </si>
  <si>
    <t xml:space="preserve">     Si se trata de un nuevo negocio serán la totalidad de los Flujos de Caja. Si se trata de una inversión, por ejemplo, en una </t>
  </si>
  <si>
    <t xml:space="preserve">     nueva máquina, deberá calcularse sobre los flujos adicionales de fondos que dicha inversión reportará.</t>
  </si>
  <si>
    <t xml:space="preserve">     Naturalmente, si dicha inversión se financia con un préstamo, el flujo de caja deberá tener en cuenta los movimientos.</t>
  </si>
  <si>
    <t xml:space="preserve">- Cuando las tasas de descuento son distintas para cada periodo el cálculo se complica notablemente. </t>
  </si>
  <si>
    <t>La fórmula de la T.I.R.:</t>
  </si>
  <si>
    <t>T.I.R. ►</t>
  </si>
  <si>
    <t>▼</t>
  </si>
  <si>
    <t xml:space="preserve">Las inversiones más interesantes son aquellas que proporcionan mayor TIR. </t>
  </si>
  <si>
    <t xml:space="preserve">Si la T.I.R. es inferior a la tasa de descuento de la empresa (o tasa de corte definida), la inversión debería ser desestimada. </t>
  </si>
  <si>
    <t xml:space="preserve">Si la T.I.R. es superior la tasa de descuento de la empresa (o tasa de corte definida), la inversión es factible. </t>
  </si>
  <si>
    <t>Ventajas de la T.I.R.:</t>
  </si>
  <si>
    <t>Este método presenta más dificultades y es menos fiable que el anterior, por eso suele usarse como complementario al VAN</t>
  </si>
  <si>
    <t>- Es tan flexible como el VAN</t>
  </si>
  <si>
    <t>- Mide la rentabilidad en términos porcentuales y, en consecuencia, es un ratio fácilmente comprensible.</t>
  </si>
  <si>
    <t>Tasa de descuento</t>
  </si>
  <si>
    <t>importe</t>
  </si>
  <si>
    <t>inversión</t>
  </si>
  <si>
    <t>%</t>
  </si>
  <si>
    <t>AÑOS</t>
  </si>
  <si>
    <t>Cálculo del V.A.N. y la T.I.R.</t>
  </si>
  <si>
    <t>V.A.N  a cinco años</t>
  </si>
  <si>
    <t>T.I.R  a cinco años</t>
  </si>
  <si>
    <t>información</t>
  </si>
  <si>
    <t>¿Cómo se calcula?</t>
  </si>
  <si>
    <t>¿Qué poner aquí?</t>
  </si>
  <si>
    <t>Garantía</t>
  </si>
  <si>
    <t>Versión y derechos de autor</t>
  </si>
  <si>
    <t>V.A.N. - Valor Actual Neto</t>
  </si>
  <si>
    <t>V.A.N. : Valor Actual Neto</t>
  </si>
  <si>
    <t>Inglés: NPV, Net Present Value o Current Net Value (según caso). Francés: V.A.N: Valeur Actuelle Nette.</t>
  </si>
  <si>
    <t xml:space="preserve">Es un método cuya principal aplicación es determinar la rentabilidad de una inversión. </t>
  </si>
  <si>
    <t xml:space="preserve">Como su nombre indica trata de determinar el Valor que ahora (actual) tiene tu inversión sobre la base de los importes que se percibirán </t>
  </si>
  <si>
    <t>en unos plazos determinados.</t>
  </si>
  <si>
    <t>¿Qué es? ¿Para qué sirve?</t>
  </si>
  <si>
    <t>Se calcula sobre los flujos netos de caja que generará la inversión:</t>
  </si>
  <si>
    <t>¿Qué es?  ¿Para qué sirve?</t>
  </si>
  <si>
    <t xml:space="preserve">     (pago intereses y amortización de capital) que dicha financiación generará.</t>
  </si>
  <si>
    <t>¿Qué datos poner?</t>
  </si>
  <si>
    <t xml:space="preserve">     NO deben ser acumulados, deben reflejar el saldo neto del período (normalmente el año).</t>
  </si>
  <si>
    <t>La fórmula del V.A.N:</t>
  </si>
  <si>
    <t>En nuestro caso (es lo más habitual) la tasa será única para todos los años pero podría haber una tasa distinta para cada período.</t>
  </si>
  <si>
    <t>Periodos (años)   ►</t>
  </si>
  <si>
    <t>Flujo de caja anual ►</t>
  </si>
  <si>
    <t>Inversión (importe) ►</t>
  </si>
  <si>
    <t>Ejemplo a tres años</t>
  </si>
  <si>
    <t>Los datos esenciales para calcular el V.A.N y la T.I.R.:</t>
  </si>
  <si>
    <t>En términos generales</t>
  </si>
  <si>
    <t xml:space="preserve">El VAN es especialmente interesante para el análisis comparativo de diversas opciones de inversión o escenarios de negocio, en estos  </t>
  </si>
  <si>
    <t xml:space="preserve">El V.A.N. es un dato muy interesante y, si está bien calculado, será una valiosa referencia en el análisis de opciones de inversión </t>
  </si>
  <si>
    <t>un V.A.N. interesante es un buen punto de partida pero deberá contrastarse con otros datos, análisis y ratios (como la TIR) antes de</t>
  </si>
  <si>
    <t>llegar a conclusiones definitivas. Lo mismo debe decirse en el caso de que el VAN sea poco atractivo.</t>
  </si>
  <si>
    <t>Cuidado:</t>
  </si>
  <si>
    <t>casos y, como es lógico, deberá elegirse la opción que mayor V.A.N. genere.</t>
  </si>
  <si>
    <t>En las finanzas y los negocios (como en la vida misma), no hay fórmulas mágicas que por si mismas y de forma simple nos "hagan ver la luz".</t>
  </si>
  <si>
    <t>Análisis resultado</t>
  </si>
  <si>
    <t>T.I.R. - Tasa Interna de Retorno</t>
  </si>
  <si>
    <t>T.I.R. : Tasa Interna de Retorno</t>
  </si>
  <si>
    <t>Ventajas del V.A.N.:</t>
  </si>
  <si>
    <t>- Es un modelo sencillo de llevar a la práctica.</t>
  </si>
  <si>
    <t>Desventajas:</t>
  </si>
  <si>
    <t>- Hay que tener un especial cuidado en la determinación de la tasa de descuento.</t>
  </si>
  <si>
    <t>- Ofrece un valor a actual fácilmente comprensible.</t>
  </si>
  <si>
    <t xml:space="preserve">Si el V.A.N. es negativo (menor que cero - VAN&lt;0) la inversión debería descartarse. </t>
  </si>
  <si>
    <t xml:space="preserve">Si el V.A.N. es positivo  (mayor que cero - VAN&gt;0) la inversión puede ser interesante. </t>
  </si>
  <si>
    <t xml:space="preserve">Inglés: IRR, Internal Rate of Return. </t>
  </si>
  <si>
    <t>Su formulación busca una tasa de rendimiento interno que iguale los flujos netos de caja con la inversión inicial.</t>
  </si>
  <si>
    <t>- Ofrece una tasa de rentabilidad igual para todo el proyecto lo que no siempre es realista.</t>
  </si>
  <si>
    <t>La tasa de descuento</t>
  </si>
  <si>
    <t>La definición de esta tasa es ESENCIAL para el correcto cálculo del V.A.N.</t>
  </si>
  <si>
    <t>o, sobretodo desde la perspectiva del inversor, se utilicen métodos de "rentabilidad exigible" como el CAPM u otros similares.</t>
  </si>
  <si>
    <t>INFORMACIÓN</t>
  </si>
  <si>
    <t>General</t>
  </si>
  <si>
    <t>Suele definirse como la tasa de descuento que iguala el VAN a cero y suele presentarse complementando al VAN.</t>
  </si>
  <si>
    <t>- Al tratarse de la resolución de un polinomio con exponente n pueden aparecer soluciones con escaso sentido económico.</t>
  </si>
  <si>
    <t>- Es flexible y permite introducir en el criterio cualquier variable que pueda afectar a la inversión, inflación, incertidumbre, etc.</t>
  </si>
  <si>
    <t>●</t>
  </si>
  <si>
    <t>● Analiza y compara diversas opciones de inversión.</t>
  </si>
  <si>
    <t>● Te explica como interpretar los resultados del análisis y cada ratio.</t>
  </si>
  <si>
    <t>Valor Neto</t>
  </si>
  <si>
    <t>Valor Futuro</t>
  </si>
  <si>
    <t>VNA</t>
  </si>
  <si>
    <t>… etc.</t>
  </si>
  <si>
    <t>● Te explica todas las fórmulas y como implementarlas en una hoja de cálculo.</t>
  </si>
  <si>
    <t>● Efectúa el análisis paso a paso y calcula automáticamente todos los ratios.</t>
  </si>
  <si>
    <t>● Te explica los conceptos con todo detalle.</t>
  </si>
  <si>
    <t>● Elabora excelentes informes y gráficos para presentar.</t>
  </si>
  <si>
    <t>VAN, TIR, payback, IR</t>
  </si>
  <si>
    <t>Flujo de Caja Descontado</t>
  </si>
  <si>
    <t>Índice de Rentabilidad</t>
  </si>
  <si>
    <t>© e.ditor consulting y el autor</t>
  </si>
  <si>
    <t>Producto gratuito, no está permitida su venta</t>
  </si>
  <si>
    <t>V.A.N. y T.I.R.</t>
  </si>
  <si>
    <t xml:space="preserve">Libro para Excel® basado en un original de E. Wach </t>
  </si>
  <si>
    <t>Datos para el análisis</t>
  </si>
  <si>
    <t xml:space="preserve">comenzar </t>
  </si>
  <si>
    <t xml:space="preserve"> Inversión (importe) ►</t>
  </si>
  <si>
    <t xml:space="preserve"> Periodos (años) ►</t>
  </si>
  <si>
    <t>determinado.</t>
  </si>
  <si>
    <t>Es un % anual que minusvalora los flujos de caja al objeto de visualizar el valor posible de la nuestra inversión o desembolso inicial a un plazo</t>
  </si>
  <si>
    <t xml:space="preserve">Podemos "visualizarla" como un tipo de interés anual con el que corregiremos los flujos de caja futuros para observar si "nos sale a cuenta" </t>
  </si>
  <si>
    <t>dicha inversión.</t>
  </si>
  <si>
    <t xml:space="preserve"> La tasa de descuento es una herramienta que nos servirá para introducircualquier variable que pueda afectar a la inversión, tanto en sentido</t>
  </si>
  <si>
    <t xml:space="preserve"> negativo como positivo: inflación, fiscalidad, riesgo, etc.</t>
  </si>
  <si>
    <t xml:space="preserve">Aunque puede aplicarse con los criterios objetivos o subjetivos que se deseen, lo habitual es que se aplique el coste del capital de la empresa </t>
  </si>
  <si>
    <t>◄ Pon la tasa de descuento aquí</t>
  </si>
  <si>
    <t>Contacto</t>
  </si>
  <si>
    <t>Te contestaremos inmediatamente y, si es el caso, lo resolveremos a la mayor brevedad y te lo enviaremos reparados sin ningún coste adicional.</t>
  </si>
  <si>
    <t>Si nos haces saber tus sugerencias y son factibles, las incluiremos y te enviaremos gratuitamente la nueva versión en cuanto esté disponible.</t>
  </si>
  <si>
    <t xml:space="preserve">        Muchas gracias por tu confianza</t>
  </si>
  <si>
    <t xml:space="preserve"> Cálculo del Flujo Neto de Caja…</t>
  </si>
  <si>
    <t xml:space="preserve">     Se incluirá el valor total de la inversión o desembolso inicial.</t>
  </si>
  <si>
    <t xml:space="preserve">     Este es un aspecto vital del análisis, los flujos de caja deberán ser correctamente previstos, periodificados y netos.</t>
  </si>
  <si>
    <t xml:space="preserve">     En nuestro caso se trata del Flujo de caja neto anual para cinco años (Anual, no acumulado).</t>
  </si>
  <si>
    <t xml:space="preserve"> Flujo de caja - Flujo de fondos - Cash Flow - Flujo de efectivo son (más o menos) sinónimos.</t>
  </si>
  <si>
    <t>V.A.N  a tres años</t>
  </si>
  <si>
    <t>T.I.R  a tres AÑOS</t>
  </si>
  <si>
    <t>Pon tus datos en las celdas con fondo blanco. Tienes todas las explicaciones a la derecha.</t>
  </si>
  <si>
    <r>
      <t>Inversión</t>
    </r>
    <r>
      <rPr>
        <sz val="10"/>
        <rFont val="Tahoma"/>
        <family val="2"/>
      </rPr>
      <t xml:space="preserve"> </t>
    </r>
  </si>
  <si>
    <r>
      <t>Flujo de caja</t>
    </r>
    <r>
      <rPr>
        <sz val="10"/>
        <rFont val="Tahoma"/>
        <family val="2"/>
      </rPr>
      <t xml:space="preserve"> (neto anual)</t>
    </r>
  </si>
  <si>
    <t xml:space="preserve">Calcula fácilmente el Valor Actual Neto (V.A.N.) y la Tasa Interna de Retorno (T.I.R.) </t>
  </si>
  <si>
    <t xml:space="preserve">CÁLCULO del VAN y la TIR </t>
  </si>
  <si>
    <t xml:space="preserve">  Los contenidos de este libro han sido elaborados desde una perspectiva práctica y con un único objetivo: facilitar a emprendedores</t>
  </si>
  <si>
    <t xml:space="preserve">  y directivos no especialistas la realización de cálculos financieros.</t>
  </si>
  <si>
    <t xml:space="preserve">  Por ello, es posible que los expertos hallen en nuestros comentarios algunas imperfecciones conceptuales, les pedimos disculpas </t>
  </si>
  <si>
    <t xml:space="preserve">  y agradeceremos cualquier sugerencia que se nos haga al respecto.</t>
  </si>
  <si>
    <t>El autor</t>
  </si>
  <si>
    <r>
      <t xml:space="preserve">  Nota del autor:</t>
    </r>
    <r>
      <rPr>
        <sz val="11"/>
        <color rgb="FF000000"/>
        <rFont val="Tahoma"/>
        <family val="2"/>
      </rPr>
      <t xml:space="preserve"> </t>
    </r>
  </si>
  <si>
    <t xml:space="preserve">Si tienes alguna sugerencia o detectas algún error, por favor, ponte en contacto con nosotros. </t>
  </si>
  <si>
    <r>
      <t>NO es lo mismo que</t>
    </r>
    <r>
      <rPr>
        <sz val="10"/>
        <rFont val="Tahoma"/>
        <family val="2"/>
      </rPr>
      <t xml:space="preserve">: VA (Valor Actual), Valor Actual Ajustado; Valor Futuro, Valor Neto… </t>
    </r>
  </si>
  <si>
    <r>
      <t>NO es exactamente lo mismo que</t>
    </r>
    <r>
      <rPr>
        <sz val="10"/>
        <rFont val="Tahoma"/>
        <family val="2"/>
      </rPr>
      <t xml:space="preserve"> VNA (Valor Neto "Actualizado") muy popular como función Excel© (ver más abajo)</t>
    </r>
  </si>
  <si>
    <t xml:space="preserve">El VAN, es el valor monetario que resulta de restar a la inversión inicial la suma de los flujos de caja esperados, ajustados con </t>
  </si>
  <si>
    <t>cierta tasa de descuento.</t>
  </si>
  <si>
    <t xml:space="preserve">Dicho de otro modo: consiste en situar a valor presente los flujos de caja futuros que va a generar el proyecto, descontados a un cierto </t>
  </si>
  <si>
    <t xml:space="preserve"> tipo de interés ("la tasa de descuento"), y compararlos con el importe inicial de la inversión. </t>
  </si>
  <si>
    <t xml:space="preserve">Es el sistema más usado lo que no significa que sea perfecto … pero - junto a la TIR - te dará una idea bastante clara y fiable de la </t>
  </si>
  <si>
    <t>factibilidad/rentabilidad de tu proyecto de inversión.</t>
  </si>
  <si>
    <r>
      <t xml:space="preserve">1º </t>
    </r>
    <r>
      <rPr>
        <sz val="9"/>
        <rFont val="Tahoma"/>
        <family val="2"/>
      </rPr>
      <t xml:space="preserve">El </t>
    </r>
    <r>
      <rPr>
        <b/>
        <sz val="9"/>
        <rFont val="Tahoma"/>
        <family val="2"/>
      </rPr>
      <t>importe</t>
    </r>
    <r>
      <rPr>
        <sz val="9"/>
        <rFont val="Tahoma"/>
        <family val="2"/>
      </rPr>
      <t xml:space="preserve"> </t>
    </r>
    <r>
      <rPr>
        <b/>
        <sz val="9"/>
        <rFont val="Tahoma"/>
        <family val="2"/>
      </rPr>
      <t>de la inversión</t>
    </r>
    <r>
      <rPr>
        <sz val="9"/>
        <rFont val="Tahoma"/>
        <family val="2"/>
      </rPr>
      <t>.</t>
    </r>
  </si>
  <si>
    <r>
      <t xml:space="preserve">2º </t>
    </r>
    <r>
      <rPr>
        <sz val="9"/>
        <rFont val="Tahoma"/>
        <family val="2"/>
      </rPr>
      <t xml:space="preserve">Conocer (calcular) el </t>
    </r>
    <r>
      <rPr>
        <b/>
        <sz val="9"/>
        <rFont val="Tahoma"/>
        <family val="2"/>
      </rPr>
      <t xml:space="preserve">Flujo Neto de Caja </t>
    </r>
    <r>
      <rPr>
        <sz val="9"/>
        <rFont val="Tahoma"/>
        <family val="2"/>
      </rPr>
      <t xml:space="preserve">que dicha inversión producirá ("dinero" neto que dicha inversión generará cada año o período). </t>
    </r>
  </si>
  <si>
    <r>
      <t xml:space="preserve">3º </t>
    </r>
    <r>
      <rPr>
        <sz val="9"/>
        <rFont val="Tahoma"/>
        <family val="2"/>
      </rPr>
      <t>Definir adecuadamente la</t>
    </r>
    <r>
      <rPr>
        <b/>
        <sz val="9"/>
        <rFont val="Tahoma"/>
        <family val="2"/>
      </rPr>
      <t xml:space="preserve"> TASA de DESCUENTO</t>
    </r>
    <r>
      <rPr>
        <sz val="9"/>
        <rFont val="Tahoma"/>
        <family val="2"/>
      </rPr>
      <t xml:space="preserve"> (% que deseamos aplicar para ajustar el valor al presente).</t>
    </r>
  </si>
  <si>
    <r>
      <t xml:space="preserve">     </t>
    </r>
    <r>
      <rPr>
        <sz val="9"/>
        <color indexed="10"/>
        <rFont val="Tahoma"/>
        <family val="2"/>
      </rPr>
      <t>Recomendación:</t>
    </r>
    <r>
      <rPr>
        <sz val="9"/>
        <rFont val="Tahoma"/>
        <family val="2"/>
      </rPr>
      <t xml:space="preserve"> Si el cash flow está inflactado, no olvidar incluir en la tasa de descuento la inflación prevista.</t>
    </r>
  </si>
  <si>
    <r>
      <t xml:space="preserve">     Normalmente se utiliza el </t>
    </r>
    <r>
      <rPr>
        <b/>
        <sz val="9"/>
        <rFont val="Tahoma"/>
        <family val="2"/>
      </rPr>
      <t>coste del capital</t>
    </r>
    <r>
      <rPr>
        <sz val="9"/>
        <rFont val="Tahoma"/>
        <family val="2"/>
      </rPr>
      <t xml:space="preserve"> de la empresa (ver sección), también puede usarse el CAPM (ver sección) u otro método </t>
    </r>
  </si>
  <si>
    <t xml:space="preserve">     similar para definir una tasa de corte a partir de la cual la inversión no es considerada.</t>
  </si>
  <si>
    <r>
      <t xml:space="preserve">      Más información: </t>
    </r>
    <r>
      <rPr>
        <sz val="9"/>
        <rFont val="Tahoma"/>
        <family val="2"/>
      </rPr>
      <t>en nuestra web encontrarás diversos productos para el cálculo del cash flow.</t>
    </r>
  </si>
  <si>
    <t xml:space="preserve"> Lo fundamental es determinar los fondos netos que proporcionará la inversión:</t>
  </si>
  <si>
    <t xml:space="preserve"> 1º Debe determinarse el cash flow que proporcionará la inversión: Cobros menos pagos.</t>
  </si>
  <si>
    <t xml:space="preserve"> 2º Dichos flujos de caja deben ser netos (habiendo descontado los impuestos a aplicables).</t>
  </si>
  <si>
    <t xml:space="preserve"> 3º Deben estar periodificados adecuadamente (normalmente por años).</t>
  </si>
  <si>
    <r>
      <t xml:space="preserve">Expresado de otro modo:   </t>
    </r>
    <r>
      <rPr>
        <b/>
        <sz val="9"/>
        <color indexed="16"/>
        <rFont val="Tahoma"/>
        <family val="2"/>
      </rPr>
      <t>[Flujo AÑO 1÷(1+ TASA1)^1]+[Flujo AÑO 2÷(1+ TASA2)^2]+…+[Fn÷(1+ r)^n]</t>
    </r>
    <r>
      <rPr>
        <b/>
        <sz val="9"/>
        <color indexed="10"/>
        <rFont val="Tahoma"/>
        <family val="2"/>
      </rPr>
      <t xml:space="preserve"> - INVERSIÓN</t>
    </r>
  </si>
  <si>
    <r>
      <t>En definitiva</t>
    </r>
    <r>
      <rPr>
        <sz val="9"/>
        <rFont val="Tahoma"/>
        <family val="2"/>
      </rPr>
      <t>: Se calcula el cash flow descontado acumulado y se le resta la inversión o desembolso inicial.</t>
    </r>
  </si>
  <si>
    <r>
      <t>Aplicación con Excel©:</t>
    </r>
    <r>
      <rPr>
        <sz val="12"/>
        <color indexed="60"/>
        <rFont val="Segoe UI"/>
        <family val="2"/>
      </rPr>
      <t xml:space="preserve"> </t>
    </r>
  </si>
  <si>
    <t xml:space="preserve"> Flujo de caja anual  ►</t>
  </si>
  <si>
    <t xml:space="preserve"> Tasa descuento ►</t>
  </si>
  <si>
    <t xml:space="preserve"> V.A.N. ►</t>
  </si>
  <si>
    <r>
      <t xml:space="preserve">   =VNA(</t>
    </r>
    <r>
      <rPr>
        <b/>
        <sz val="9"/>
        <color rgb="FF008000"/>
        <rFont val="Segoe UI"/>
        <family val="2"/>
      </rPr>
      <t>F202</t>
    </r>
    <r>
      <rPr>
        <sz val="9"/>
        <rFont val="Segoe UI"/>
        <family val="2"/>
      </rPr>
      <t>;</t>
    </r>
    <r>
      <rPr>
        <b/>
        <sz val="9"/>
        <color indexed="60"/>
        <rFont val="Segoe UI"/>
        <family val="2"/>
      </rPr>
      <t>G201:I201</t>
    </r>
    <r>
      <rPr>
        <sz val="9"/>
        <rFont val="Segoe UI"/>
        <family val="2"/>
      </rPr>
      <t xml:space="preserve">) </t>
    </r>
    <r>
      <rPr>
        <b/>
        <sz val="9"/>
        <color indexed="20"/>
        <rFont val="Segoe UI"/>
        <family val="2"/>
      </rPr>
      <t>-F200</t>
    </r>
  </si>
  <si>
    <r>
      <t xml:space="preserve">y negocio. </t>
    </r>
    <r>
      <rPr>
        <b/>
        <sz val="9"/>
        <rFont val="Tahoma"/>
        <family val="2"/>
      </rPr>
      <t>No obstante, es preciso recordar que la toma de decisiones de inversión no puede basarse en un solo dato o ratio,</t>
    </r>
  </si>
  <si>
    <r>
      <t xml:space="preserve">  Producto basado en un diseño original de Ernesto Wach, le agradecemos su aportación.</t>
    </r>
    <r>
      <rPr>
        <b/>
        <sz val="11"/>
        <color rgb="FF000000"/>
        <rFont val="Tahoma"/>
        <family val="2"/>
      </rPr>
      <t xml:space="preserve"> </t>
    </r>
  </si>
  <si>
    <t>Cálculo del FLUJO NETO DE CAJA</t>
  </si>
  <si>
    <t>¿Cómo se calcula el VAN?</t>
  </si>
  <si>
    <t>Análisis del VAN resultante</t>
  </si>
  <si>
    <r>
      <t>NO es lo mismo que</t>
    </r>
    <r>
      <rPr>
        <sz val="9"/>
        <rFont val="Tahoma"/>
        <family val="2"/>
      </rPr>
      <t xml:space="preserve">: TRC Tasa de rendimiento contable, Tasa de Rendimiento… </t>
    </r>
  </si>
  <si>
    <t>¿Cómo se calcula la TIR?</t>
  </si>
  <si>
    <r>
      <t>Donde:</t>
    </r>
    <r>
      <rPr>
        <b/>
        <sz val="9"/>
        <rFont val="Segoe UI"/>
        <family val="2"/>
      </rPr>
      <t xml:space="preserve"> A</t>
    </r>
    <r>
      <rPr>
        <sz val="9"/>
        <rFont val="Segoe UI"/>
        <family val="2"/>
      </rPr>
      <t xml:space="preserve"> es la inversión,</t>
    </r>
    <r>
      <rPr>
        <b/>
        <sz val="9"/>
        <rFont val="Segoe UI"/>
        <family val="2"/>
      </rPr>
      <t xml:space="preserve"> r</t>
    </r>
    <r>
      <rPr>
        <sz val="9"/>
        <rFont val="Segoe UI"/>
        <family val="2"/>
      </rPr>
      <t xml:space="preserve"> es la tasa y </t>
    </r>
    <r>
      <rPr>
        <b/>
        <sz val="9"/>
        <rFont val="Segoe UI"/>
        <family val="2"/>
      </rPr>
      <t>Q</t>
    </r>
    <r>
      <rPr>
        <sz val="9"/>
        <rFont val="Segoe UI"/>
        <family val="2"/>
      </rPr>
      <t xml:space="preserve"> los distintos flujos de fondos.</t>
    </r>
  </si>
  <si>
    <r>
      <t>Aplicación con Excel©:</t>
    </r>
    <r>
      <rPr>
        <sz val="9"/>
        <color indexed="60"/>
        <rFont val="Segoe UI"/>
        <family val="2"/>
      </rPr>
      <t xml:space="preserve"> </t>
    </r>
  </si>
  <si>
    <t>Análisis de la TIR resultante</t>
  </si>
  <si>
    <r>
      <t>Recomendación:</t>
    </r>
    <r>
      <rPr>
        <sz val="9"/>
        <rFont val="Tahoma"/>
        <family val="2"/>
      </rPr>
      <t xml:space="preserve"> Si el cash flow está inflactado, no olvidar incluir en la tasa de descuento la inflación prevista.</t>
    </r>
  </si>
  <si>
    <r>
      <t xml:space="preserve">   Ejemplo</t>
    </r>
    <r>
      <rPr>
        <sz val="9"/>
        <rFont val="Tahoma"/>
        <family val="2"/>
      </rPr>
      <t xml:space="preserve"> (simplificando mucho): Mi dinero en el banco me da  X anual (suele ser poco, por desgracia),  esa nueva inversión debe darme </t>
    </r>
  </si>
  <si>
    <t xml:space="preserve"> al menos X*2,  esta sería una tasa de corte a aplicar.</t>
  </si>
  <si>
    <t>Recomendado</t>
  </si>
  <si>
    <t>Análisis de Negocios e Inversiones</t>
  </si>
  <si>
    <t>Todo lo que necesitas para analizar negocios y todo tipo de inversiones</t>
  </si>
  <si>
    <t>● Analiza inversiones financieras.</t>
  </si>
  <si>
    <t>● Analiza y compara oportunidades de negocio.</t>
  </si>
  <si>
    <t>En todos los casos:</t>
  </si>
  <si>
    <t>¿Qué es el VAN?</t>
  </si>
  <si>
    <t>¿Qué es la TIR?</t>
  </si>
  <si>
    <t>Para el análisis de inversiones</t>
  </si>
</sst>
</file>

<file path=xl/styles.xml><?xml version="1.0" encoding="utf-8"?>
<styleSheet xmlns="http://schemas.openxmlformats.org/spreadsheetml/2006/main">
  <numFmts count="3">
    <numFmt numFmtId="44" formatCode="_-* #,##0.00\ &quot;€&quot;_-;\-* #,##0.00\ &quot;€&quot;_-;_-* &quot;-&quot;??\ &quot;€&quot;_-;_-@_-"/>
    <numFmt numFmtId="164" formatCode="#,##0_ ;[Red]\-#,##0\ "/>
    <numFmt numFmtId="165" formatCode="#,##0.00_ ;[Red]\-#,##0.00\ "/>
  </numFmts>
  <fonts count="106">
    <font>
      <sz val="10"/>
      <name val="Arial"/>
    </font>
    <font>
      <sz val="10"/>
      <name val="Arial"/>
    </font>
    <font>
      <sz val="8"/>
      <name val="Arial"/>
    </font>
    <font>
      <b/>
      <sz val="14"/>
      <name val="Arial"/>
      <family val="2"/>
    </font>
    <font>
      <u/>
      <sz val="10"/>
      <color indexed="12"/>
      <name val="Arial"/>
    </font>
    <font>
      <sz val="11"/>
      <name val="Arial"/>
    </font>
    <font>
      <b/>
      <sz val="14"/>
      <name val="Arial"/>
    </font>
    <font>
      <sz val="12"/>
      <name val="Verdana"/>
      <family val="2"/>
    </font>
    <font>
      <b/>
      <sz val="8"/>
      <color indexed="8"/>
      <name val="Verdana"/>
      <family val="2"/>
    </font>
    <font>
      <sz val="8"/>
      <color indexed="8"/>
      <name val="Verdana"/>
      <family val="2"/>
    </font>
    <font>
      <sz val="8"/>
      <color indexed="8"/>
      <name val="Arial"/>
      <family val="2"/>
    </font>
    <font>
      <sz val="9"/>
      <name val="Arial"/>
    </font>
    <font>
      <sz val="10"/>
      <name val="Tahoma"/>
      <family val="2"/>
    </font>
    <font>
      <b/>
      <sz val="20"/>
      <color indexed="9"/>
      <name val="Tahoma"/>
      <family val="2"/>
    </font>
    <font>
      <b/>
      <sz val="18"/>
      <color indexed="42"/>
      <name val="Tahoma"/>
      <family val="2"/>
    </font>
    <font>
      <b/>
      <sz val="16"/>
      <color indexed="42"/>
      <name val="Tahoma"/>
      <family val="2"/>
    </font>
    <font>
      <sz val="12"/>
      <name val="Tahoma"/>
      <family val="2"/>
    </font>
    <font>
      <b/>
      <sz val="14"/>
      <color indexed="60"/>
      <name val="Tahoma"/>
      <family val="2"/>
    </font>
    <font>
      <sz val="11"/>
      <name val="Tahoma"/>
      <family val="2"/>
    </font>
    <font>
      <sz val="16"/>
      <name val="Tahoma"/>
      <family val="2"/>
    </font>
    <font>
      <b/>
      <sz val="10"/>
      <color indexed="60"/>
      <name val="Tahoma"/>
      <family val="2"/>
    </font>
    <font>
      <sz val="10"/>
      <color indexed="23"/>
      <name val="Tahoma"/>
      <family val="2"/>
    </font>
    <font>
      <b/>
      <sz val="12"/>
      <color indexed="20"/>
      <name val="Tahoma"/>
      <family val="2"/>
    </font>
    <font>
      <b/>
      <sz val="12"/>
      <color indexed="60"/>
      <name val="Tahoma"/>
      <family val="2"/>
    </font>
    <font>
      <b/>
      <sz val="18"/>
      <color indexed="9"/>
      <name val="Tahoma"/>
      <family val="2"/>
    </font>
    <font>
      <sz val="12"/>
      <color indexed="43"/>
      <name val="Tahoma"/>
      <family val="2"/>
    </font>
    <font>
      <b/>
      <sz val="12"/>
      <color indexed="9"/>
      <name val="Tahoma"/>
      <family val="2"/>
    </font>
    <font>
      <b/>
      <sz val="16"/>
      <color indexed="9"/>
      <name val="Tahoma"/>
      <family val="2"/>
    </font>
    <font>
      <b/>
      <sz val="11"/>
      <color indexed="16"/>
      <name val="Tahoma"/>
      <family val="2"/>
    </font>
    <font>
      <b/>
      <sz val="10"/>
      <name val="Tahoma"/>
      <family val="2"/>
    </font>
    <font>
      <b/>
      <sz val="14"/>
      <color indexed="16"/>
      <name val="Tahoma"/>
      <family val="2"/>
    </font>
    <font>
      <sz val="8"/>
      <name val="Segoe UI"/>
      <family val="2"/>
    </font>
    <font>
      <sz val="10"/>
      <name val="Segoe UI"/>
      <family val="2"/>
    </font>
    <font>
      <sz val="9"/>
      <name val="Segoe UI"/>
      <family val="2"/>
    </font>
    <font>
      <sz val="9"/>
      <color indexed="23"/>
      <name val="Segoe UI"/>
      <family val="2"/>
    </font>
    <font>
      <sz val="10"/>
      <color indexed="23"/>
      <name val="Segoe UI"/>
      <family val="2"/>
    </font>
    <font>
      <sz val="8"/>
      <color indexed="23"/>
      <name val="Segoe UI"/>
      <family val="2"/>
    </font>
    <font>
      <b/>
      <sz val="12"/>
      <color indexed="42"/>
      <name val="Segoe UI"/>
      <family val="2"/>
    </font>
    <font>
      <sz val="10"/>
      <color indexed="42"/>
      <name val="Segoe UI"/>
      <family val="2"/>
    </font>
    <font>
      <b/>
      <sz val="20"/>
      <color theme="0"/>
      <name val="Segoe UI"/>
      <family val="2"/>
    </font>
    <font>
      <sz val="20"/>
      <color theme="0"/>
      <name val="Segoe UI"/>
      <family val="2"/>
    </font>
    <font>
      <b/>
      <sz val="12"/>
      <color indexed="43"/>
      <name val="Tahoma"/>
      <family val="2"/>
    </font>
    <font>
      <b/>
      <sz val="10"/>
      <color rgb="FF993300"/>
      <name val="Tahoma"/>
      <family val="2"/>
    </font>
    <font>
      <sz val="10"/>
      <color rgb="FF000000"/>
      <name val="Tahoma"/>
      <family val="2"/>
    </font>
    <font>
      <b/>
      <sz val="10"/>
      <color indexed="18"/>
      <name val="Tahoma"/>
      <family val="2"/>
    </font>
    <font>
      <b/>
      <sz val="11"/>
      <color rgb="FF993300"/>
      <name val="Tahoma"/>
      <family val="2"/>
    </font>
    <font>
      <b/>
      <sz val="11"/>
      <color indexed="9"/>
      <name val="Tahoma"/>
      <family val="2"/>
    </font>
    <font>
      <b/>
      <sz val="11"/>
      <color theme="6" tint="0.79998168889431442"/>
      <name val="Tahoma"/>
      <family val="2"/>
    </font>
    <font>
      <b/>
      <sz val="10"/>
      <name val="Segoe UI"/>
      <family val="2"/>
    </font>
    <font>
      <b/>
      <sz val="10"/>
      <color indexed="43"/>
      <name val="Segoe UI"/>
      <family val="2"/>
    </font>
    <font>
      <b/>
      <sz val="11"/>
      <color theme="0"/>
      <name val="Segoe UI"/>
      <family val="2"/>
    </font>
    <font>
      <b/>
      <u/>
      <sz val="10"/>
      <color indexed="23"/>
      <name val="Segoe UI"/>
      <family val="2"/>
    </font>
    <font>
      <b/>
      <u/>
      <sz val="10"/>
      <color indexed="60"/>
      <name val="Segoe UI"/>
      <family val="2"/>
    </font>
    <font>
      <u/>
      <sz val="10"/>
      <color indexed="23"/>
      <name val="Segoe UI"/>
      <family val="2"/>
    </font>
    <font>
      <b/>
      <sz val="10"/>
      <color indexed="18"/>
      <name val="Segoe UI"/>
      <family val="2"/>
    </font>
    <font>
      <b/>
      <sz val="10"/>
      <color rgb="FFC00000"/>
      <name val="Tahoma"/>
      <family val="2"/>
    </font>
    <font>
      <sz val="10"/>
      <color rgb="FFC00000"/>
      <name val="Tahoma"/>
      <family val="2"/>
    </font>
    <font>
      <b/>
      <sz val="10"/>
      <color theme="3" tint="-0.499984740745262"/>
      <name val="Tahoma"/>
      <family val="2"/>
    </font>
    <font>
      <sz val="10"/>
      <color theme="3" tint="-0.499984740745262"/>
      <name val="Tahoma"/>
      <family val="2"/>
    </font>
    <font>
      <b/>
      <sz val="16"/>
      <color theme="6" tint="0.79998168889431442"/>
      <name val="Tahoma"/>
      <family val="2"/>
    </font>
    <font>
      <b/>
      <sz val="14"/>
      <color indexed="9"/>
      <name val="Tahoma"/>
      <family val="2"/>
    </font>
    <font>
      <sz val="10"/>
      <name val="Arial"/>
      <family val="2"/>
    </font>
    <font>
      <sz val="9"/>
      <name val="Tahoma"/>
      <family val="2"/>
    </font>
    <font>
      <b/>
      <sz val="10.5"/>
      <color rgb="FF993300"/>
      <name val="Rage Italic"/>
      <family val="4"/>
    </font>
    <font>
      <b/>
      <sz val="18"/>
      <color rgb="FF993300"/>
      <name val="Rage Italic"/>
      <family val="4"/>
    </font>
    <font>
      <b/>
      <sz val="11"/>
      <color rgb="FF000000"/>
      <name val="Tahoma"/>
      <family val="2"/>
    </font>
    <font>
      <sz val="11"/>
      <color rgb="FF000000"/>
      <name val="Tahoma"/>
      <family val="2"/>
    </font>
    <font>
      <b/>
      <sz val="9"/>
      <color indexed="60"/>
      <name val="Tahoma"/>
      <family val="2"/>
    </font>
    <font>
      <b/>
      <sz val="9"/>
      <color indexed="60"/>
      <name val="Segoe UI"/>
      <family val="2"/>
    </font>
    <font>
      <b/>
      <sz val="10"/>
      <color indexed="17"/>
      <name val="Tahoma"/>
      <family val="2"/>
    </font>
    <font>
      <b/>
      <sz val="9"/>
      <color indexed="17"/>
      <name val="Tahoma"/>
      <family val="2"/>
    </font>
    <font>
      <b/>
      <sz val="11"/>
      <color indexed="60"/>
      <name val="Tahoma"/>
      <family val="2"/>
    </font>
    <font>
      <sz val="12"/>
      <name val="Arial"/>
      <family val="2"/>
    </font>
    <font>
      <b/>
      <sz val="9"/>
      <name val="Tahoma"/>
      <family val="2"/>
    </font>
    <font>
      <b/>
      <sz val="12"/>
      <color indexed="42"/>
      <name val="Tahoma"/>
      <family val="2"/>
    </font>
    <font>
      <b/>
      <sz val="11"/>
      <color indexed="42"/>
      <name val="Tahoma"/>
      <family val="2"/>
    </font>
    <font>
      <sz val="9"/>
      <color indexed="10"/>
      <name val="Tahoma"/>
      <family val="2"/>
    </font>
    <font>
      <b/>
      <sz val="9"/>
      <color indexed="10"/>
      <name val="Tahoma"/>
      <family val="2"/>
    </font>
    <font>
      <sz val="9"/>
      <color indexed="55"/>
      <name val="Tahoma"/>
      <family val="2"/>
    </font>
    <font>
      <b/>
      <sz val="9"/>
      <color indexed="16"/>
      <name val="Tahoma"/>
      <family val="2"/>
    </font>
    <font>
      <b/>
      <sz val="9"/>
      <color indexed="20"/>
      <name val="Tahoma"/>
      <family val="2"/>
    </font>
    <font>
      <b/>
      <sz val="12"/>
      <color indexed="60"/>
      <name val="Segoe UI"/>
      <family val="2"/>
    </font>
    <font>
      <sz val="12"/>
      <color indexed="60"/>
      <name val="Segoe UI"/>
      <family val="2"/>
    </font>
    <font>
      <sz val="9"/>
      <color indexed="60"/>
      <name val="Segoe UI"/>
      <family val="2"/>
    </font>
    <font>
      <b/>
      <sz val="9"/>
      <color indexed="20"/>
      <name val="Segoe UI"/>
      <family val="2"/>
    </font>
    <font>
      <b/>
      <sz val="9"/>
      <color indexed="17"/>
      <name val="Segoe UI"/>
      <family val="2"/>
    </font>
    <font>
      <b/>
      <sz val="9"/>
      <color indexed="10"/>
      <name val="Segoe UI"/>
      <family val="2"/>
    </font>
    <font>
      <b/>
      <sz val="9"/>
      <name val="Segoe UI"/>
      <family val="2"/>
    </font>
    <font>
      <b/>
      <sz val="9"/>
      <color indexed="23"/>
      <name val="Segoe UI"/>
      <family val="2"/>
    </font>
    <font>
      <sz val="9"/>
      <color indexed="9"/>
      <name val="Segoe UI"/>
      <family val="2"/>
    </font>
    <font>
      <b/>
      <sz val="9"/>
      <color indexed="16"/>
      <name val="Segoe UI"/>
      <family val="2"/>
    </font>
    <font>
      <b/>
      <sz val="9"/>
      <color rgb="FF008000"/>
      <name val="Segoe UI"/>
      <family val="2"/>
    </font>
    <font>
      <b/>
      <sz val="10"/>
      <color indexed="10"/>
      <name val="Segoe UI"/>
      <family val="2"/>
    </font>
    <font>
      <b/>
      <sz val="11"/>
      <color indexed="10"/>
      <name val="Segoe UI"/>
      <family val="2"/>
    </font>
    <font>
      <b/>
      <sz val="11"/>
      <color rgb="FFCCFFCC"/>
      <name val="Tahoma"/>
      <family val="2"/>
    </font>
    <font>
      <sz val="12"/>
      <name val="Segoe UI"/>
      <family val="2"/>
    </font>
    <font>
      <sz val="12"/>
      <color indexed="9"/>
      <name val="Segoe UI"/>
      <family val="2"/>
    </font>
    <font>
      <b/>
      <sz val="12"/>
      <color indexed="10"/>
      <name val="Segoe UI"/>
      <family val="2"/>
    </font>
    <font>
      <b/>
      <sz val="10"/>
      <color indexed="20"/>
      <name val="Segoe UI"/>
      <family val="2"/>
    </font>
    <font>
      <b/>
      <sz val="10"/>
      <color indexed="16"/>
      <name val="Segoe UI"/>
      <family val="2"/>
    </font>
    <font>
      <b/>
      <sz val="10"/>
      <color indexed="60"/>
      <name val="Segoe UI"/>
      <family val="2"/>
    </font>
    <font>
      <sz val="11"/>
      <color indexed="23"/>
      <name val="Segoe UI"/>
      <family val="2"/>
    </font>
    <font>
      <b/>
      <sz val="10"/>
      <color rgb="FF800080"/>
      <name val="Segoe UI"/>
      <family val="2"/>
    </font>
    <font>
      <b/>
      <sz val="12"/>
      <color theme="0" tint="-0.499984740745262"/>
      <name val="Segoe UI"/>
      <family val="2"/>
    </font>
    <font>
      <b/>
      <sz val="12"/>
      <color theme="5" tint="-0.499984740745262"/>
      <name val="Segoe UI"/>
      <family val="2"/>
    </font>
    <font>
      <b/>
      <sz val="18"/>
      <color rgb="FFC00000"/>
      <name val="Segoe UI"/>
      <family val="2"/>
    </font>
  </fonts>
  <fills count="1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008080"/>
        <bgColor indexed="64"/>
      </patternFill>
    </fill>
    <fill>
      <patternFill patternType="solid">
        <fgColor rgb="FFC00000"/>
        <bgColor indexed="64"/>
      </patternFill>
    </fill>
  </fills>
  <borders count="113">
    <border>
      <left/>
      <right/>
      <top/>
      <bottom/>
      <diagonal/>
    </border>
    <border>
      <left/>
      <right style="thin">
        <color indexed="22"/>
      </right>
      <top/>
      <bottom/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medium">
        <color indexed="10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10"/>
      </left>
      <right/>
      <top style="medium">
        <color indexed="10"/>
      </top>
      <bottom style="medium">
        <color indexed="10"/>
      </bottom>
      <diagonal/>
    </border>
    <border>
      <left style="medium">
        <color indexed="60"/>
      </left>
      <right style="thin">
        <color indexed="22"/>
      </right>
      <top style="medium">
        <color indexed="10"/>
      </top>
      <bottom style="medium">
        <color indexed="10"/>
      </bottom>
      <diagonal/>
    </border>
    <border>
      <left style="thin">
        <color indexed="22"/>
      </left>
      <right style="thin">
        <color indexed="22"/>
      </right>
      <top style="medium">
        <color indexed="10"/>
      </top>
      <bottom style="medium">
        <color indexed="10"/>
      </bottom>
      <diagonal/>
    </border>
    <border>
      <left style="thin">
        <color indexed="22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/>
      <right/>
      <top style="thin">
        <color indexed="22"/>
      </top>
      <bottom style="thin">
        <color indexed="23"/>
      </bottom>
      <diagonal/>
    </border>
    <border>
      <left/>
      <right/>
      <top style="thin">
        <color indexed="23"/>
      </top>
      <bottom/>
      <diagonal/>
    </border>
    <border>
      <left/>
      <right/>
      <top/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ck">
        <color indexed="21"/>
      </left>
      <right/>
      <top style="thick">
        <color indexed="21"/>
      </top>
      <bottom/>
      <diagonal/>
    </border>
    <border>
      <left/>
      <right/>
      <top style="thick">
        <color indexed="21"/>
      </top>
      <bottom/>
      <diagonal/>
    </border>
    <border>
      <left/>
      <right style="thick">
        <color indexed="21"/>
      </right>
      <top style="thick">
        <color indexed="21"/>
      </top>
      <bottom/>
      <diagonal/>
    </border>
    <border>
      <left style="thick">
        <color indexed="21"/>
      </left>
      <right/>
      <top/>
      <bottom style="thick">
        <color indexed="21"/>
      </bottom>
      <diagonal/>
    </border>
    <border>
      <left/>
      <right/>
      <top/>
      <bottom style="thick">
        <color indexed="21"/>
      </bottom>
      <diagonal/>
    </border>
    <border>
      <left/>
      <right style="thick">
        <color indexed="21"/>
      </right>
      <top/>
      <bottom style="thick">
        <color indexed="21"/>
      </bottom>
      <diagonal/>
    </border>
    <border>
      <left style="thick">
        <color indexed="21"/>
      </left>
      <right/>
      <top style="thick">
        <color indexed="21"/>
      </top>
      <bottom style="thick">
        <color indexed="21"/>
      </bottom>
      <diagonal/>
    </border>
    <border>
      <left/>
      <right/>
      <top style="thick">
        <color indexed="21"/>
      </top>
      <bottom style="thick">
        <color indexed="21"/>
      </bottom>
      <diagonal/>
    </border>
    <border>
      <left/>
      <right style="thick">
        <color indexed="21"/>
      </right>
      <top style="thick">
        <color indexed="21"/>
      </top>
      <bottom style="thick">
        <color indexed="21"/>
      </bottom>
      <diagonal/>
    </border>
    <border>
      <left/>
      <right style="medium">
        <color indexed="10"/>
      </right>
      <top/>
      <bottom/>
      <diagonal/>
    </border>
    <border>
      <left style="thin">
        <color theme="0" tint="-0.14996795556505021"/>
      </left>
      <right/>
      <top style="thick">
        <color indexed="21"/>
      </top>
      <bottom/>
      <diagonal/>
    </border>
    <border>
      <left/>
      <right style="thin">
        <color theme="0" tint="-0.14996795556505021"/>
      </right>
      <top style="thick">
        <color indexed="21"/>
      </top>
      <bottom/>
      <diagonal/>
    </border>
    <border>
      <left style="thin">
        <color theme="0" tint="-0.14996795556505021"/>
      </left>
      <right/>
      <top/>
      <bottom/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/>
      <top style="thin">
        <color theme="0" tint="-0.14993743705557422"/>
      </top>
      <bottom/>
      <diagonal/>
    </border>
    <border>
      <left/>
      <right/>
      <top style="thin">
        <color theme="0" tint="-0.14993743705557422"/>
      </top>
      <bottom/>
      <diagonal/>
    </border>
    <border>
      <left/>
      <right style="thin">
        <color theme="0" tint="-0.14996795556505021"/>
      </right>
      <top style="thin">
        <color theme="0" tint="-0.14993743705557422"/>
      </top>
      <bottom/>
      <diagonal/>
    </border>
    <border>
      <left style="thick">
        <color indexed="21"/>
      </left>
      <right/>
      <top/>
      <bottom/>
      <diagonal/>
    </border>
    <border>
      <left/>
      <right style="thick">
        <color indexed="21"/>
      </right>
      <top/>
      <bottom/>
      <diagonal/>
    </border>
    <border>
      <left style="thick">
        <color indexed="21"/>
      </left>
      <right/>
      <top/>
      <bottom style="thin">
        <color theme="0" tint="-0.14996795556505021"/>
      </bottom>
      <diagonal/>
    </border>
    <border>
      <left/>
      <right/>
      <top/>
      <bottom style="thin">
        <color theme="0" tint="-0.14996795556505021"/>
      </bottom>
      <diagonal/>
    </border>
    <border>
      <left/>
      <right style="thick">
        <color indexed="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/>
      <top/>
      <bottom style="thin">
        <color theme="0" tint="-0.14993743705557422"/>
      </bottom>
      <diagonal/>
    </border>
    <border>
      <left/>
      <right/>
      <top/>
      <bottom style="thin">
        <color theme="0" tint="-0.14993743705557422"/>
      </bottom>
      <diagonal/>
    </border>
    <border>
      <left/>
      <right style="thin">
        <color theme="0" tint="-0.14996795556505021"/>
      </right>
      <top/>
      <bottom style="thin">
        <color theme="0" tint="-0.14993743705557422"/>
      </bottom>
      <diagonal/>
    </border>
    <border>
      <left style="thick">
        <color indexed="21"/>
      </left>
      <right/>
      <top style="thick">
        <color indexed="21"/>
      </top>
      <bottom style="thin">
        <color theme="6" tint="0.59996337778862885"/>
      </bottom>
      <diagonal/>
    </border>
    <border>
      <left/>
      <right/>
      <top style="thick">
        <color indexed="21"/>
      </top>
      <bottom style="thin">
        <color theme="6" tint="0.59996337778862885"/>
      </bottom>
      <diagonal/>
    </border>
    <border>
      <left/>
      <right style="thick">
        <color indexed="21"/>
      </right>
      <top style="thick">
        <color indexed="21"/>
      </top>
      <bottom style="thin">
        <color theme="6" tint="0.59996337778862885"/>
      </bottom>
      <diagonal/>
    </border>
    <border>
      <left style="thick">
        <color indexed="21"/>
      </left>
      <right/>
      <top style="thin">
        <color theme="6" tint="0.59996337778862885"/>
      </top>
      <bottom style="thick">
        <color indexed="21"/>
      </bottom>
      <diagonal/>
    </border>
    <border>
      <left/>
      <right/>
      <top style="thin">
        <color theme="6" tint="0.59996337778862885"/>
      </top>
      <bottom style="thick">
        <color indexed="21"/>
      </bottom>
      <diagonal/>
    </border>
    <border>
      <left/>
      <right style="thick">
        <color indexed="21"/>
      </right>
      <top style="thin">
        <color theme="6" tint="0.59996337778862885"/>
      </top>
      <bottom style="thick">
        <color indexed="21"/>
      </bottom>
      <diagonal/>
    </border>
    <border>
      <left style="thin">
        <color theme="0" tint="-0.24994659260841701"/>
      </left>
      <right/>
      <top style="thick">
        <color indexed="21"/>
      </top>
      <bottom/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ck">
        <color rgb="FFFF0000"/>
      </left>
      <right/>
      <top style="medium">
        <color rgb="FF008080"/>
      </top>
      <bottom style="medium">
        <color rgb="FF008080"/>
      </bottom>
      <diagonal/>
    </border>
    <border>
      <left/>
      <right/>
      <top style="medium">
        <color rgb="FF008080"/>
      </top>
      <bottom style="medium">
        <color rgb="FF008080"/>
      </bottom>
      <diagonal/>
    </border>
    <border>
      <left/>
      <right style="medium">
        <color rgb="FF008080"/>
      </right>
      <top style="medium">
        <color rgb="FF008080"/>
      </top>
      <bottom style="medium">
        <color rgb="FF008080"/>
      </bottom>
      <diagonal/>
    </border>
    <border>
      <left style="medium">
        <color rgb="FFC00000"/>
      </left>
      <right/>
      <top style="medium">
        <color rgb="FFC00000"/>
      </top>
      <bottom style="medium">
        <color rgb="FFC00000"/>
      </bottom>
      <diagonal/>
    </border>
    <border>
      <left/>
      <right style="medium">
        <color rgb="FFC00000"/>
      </right>
      <top style="medium">
        <color rgb="FFC00000"/>
      </top>
      <bottom style="medium">
        <color rgb="FFC00000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 style="thin">
        <color theme="0" tint="-0.34998626667073579"/>
      </right>
      <top style="thick">
        <color indexed="21"/>
      </top>
      <bottom/>
      <diagonal/>
    </border>
    <border>
      <left/>
      <right style="thin">
        <color theme="0" tint="-0.34998626667073579"/>
      </right>
      <top/>
      <bottom/>
      <diagonal/>
    </border>
    <border>
      <left style="thick">
        <color rgb="FF008080"/>
      </left>
      <right/>
      <top style="thick">
        <color rgb="FF008080"/>
      </top>
      <bottom style="thin">
        <color indexed="23"/>
      </bottom>
      <diagonal/>
    </border>
    <border>
      <left/>
      <right/>
      <top style="thick">
        <color rgb="FF008080"/>
      </top>
      <bottom style="thin">
        <color indexed="23"/>
      </bottom>
      <diagonal/>
    </border>
    <border>
      <left/>
      <right style="thick">
        <color rgb="FF008080"/>
      </right>
      <top style="thick">
        <color rgb="FF008080"/>
      </top>
      <bottom style="thin">
        <color indexed="23"/>
      </bottom>
      <diagonal/>
    </border>
    <border>
      <left style="thick">
        <color rgb="FF008080"/>
      </left>
      <right/>
      <top style="thin">
        <color indexed="23"/>
      </top>
      <bottom style="thin">
        <color indexed="23"/>
      </bottom>
      <diagonal/>
    </border>
    <border>
      <left/>
      <right style="thick">
        <color rgb="FF008080"/>
      </right>
      <top style="thin">
        <color indexed="23"/>
      </top>
      <bottom style="thin">
        <color indexed="23"/>
      </bottom>
      <diagonal/>
    </border>
    <border>
      <left style="thick">
        <color rgb="FF008080"/>
      </left>
      <right/>
      <top style="thin">
        <color indexed="23"/>
      </top>
      <bottom style="thick">
        <color rgb="FF008080"/>
      </bottom>
      <diagonal/>
    </border>
    <border>
      <left/>
      <right/>
      <top style="thin">
        <color indexed="23"/>
      </top>
      <bottom style="thick">
        <color rgb="FF008080"/>
      </bottom>
      <diagonal/>
    </border>
    <border>
      <left/>
      <right style="thick">
        <color rgb="FF008080"/>
      </right>
      <top style="thin">
        <color indexed="23"/>
      </top>
      <bottom style="thick">
        <color rgb="FF008080"/>
      </bottom>
      <diagonal/>
    </border>
    <border>
      <left style="thin">
        <color rgb="FF008080"/>
      </left>
      <right/>
      <top style="thick">
        <color rgb="FF008080"/>
      </top>
      <bottom/>
      <diagonal/>
    </border>
    <border>
      <left/>
      <right/>
      <top style="thick">
        <color rgb="FF008080"/>
      </top>
      <bottom/>
      <diagonal/>
    </border>
    <border>
      <left/>
      <right style="thin">
        <color rgb="FF008080"/>
      </right>
      <top style="thick">
        <color rgb="FF008080"/>
      </top>
      <bottom/>
      <diagonal/>
    </border>
    <border>
      <left style="thin">
        <color rgb="FF008080"/>
      </left>
      <right/>
      <top/>
      <bottom/>
      <diagonal/>
    </border>
    <border>
      <left/>
      <right style="thin">
        <color rgb="FF008080"/>
      </right>
      <top/>
      <bottom/>
      <diagonal/>
    </border>
    <border>
      <left style="thin">
        <color rgb="FF008080"/>
      </left>
      <right/>
      <top/>
      <bottom style="thin">
        <color indexed="23"/>
      </bottom>
      <diagonal/>
    </border>
    <border>
      <left/>
      <right style="thin">
        <color rgb="FF008080"/>
      </right>
      <top/>
      <bottom style="thin">
        <color indexed="23"/>
      </bottom>
      <diagonal/>
    </border>
    <border>
      <left style="thin">
        <color rgb="FF008080"/>
      </left>
      <right/>
      <top/>
      <bottom style="thin">
        <color indexed="22"/>
      </bottom>
      <diagonal/>
    </border>
    <border>
      <left/>
      <right style="thin">
        <color rgb="FF008080"/>
      </right>
      <top/>
      <bottom style="thin">
        <color indexed="22"/>
      </bottom>
      <diagonal/>
    </border>
    <border>
      <left style="thick">
        <color rgb="FF008080"/>
      </left>
      <right/>
      <top style="thick">
        <color rgb="FF008080"/>
      </top>
      <bottom style="thick">
        <color rgb="FF008080"/>
      </bottom>
      <diagonal/>
    </border>
    <border>
      <left/>
      <right/>
      <top style="thick">
        <color rgb="FF008080"/>
      </top>
      <bottom style="thick">
        <color rgb="FF008080"/>
      </bottom>
      <diagonal/>
    </border>
    <border>
      <left/>
      <right style="thick">
        <color rgb="FF008080"/>
      </right>
      <top style="thick">
        <color rgb="FF008080"/>
      </top>
      <bottom style="thick">
        <color rgb="FF008080"/>
      </bottom>
      <diagonal/>
    </border>
    <border>
      <left style="thin">
        <color rgb="FF008080"/>
      </left>
      <right/>
      <top/>
      <bottom style="thin">
        <color rgb="FF008080"/>
      </bottom>
      <diagonal/>
    </border>
    <border>
      <left/>
      <right/>
      <top/>
      <bottom style="thin">
        <color rgb="FF008080"/>
      </bottom>
      <diagonal/>
    </border>
    <border>
      <left/>
      <right style="thin">
        <color rgb="FF008080"/>
      </right>
      <top/>
      <bottom style="thin">
        <color rgb="FF008080"/>
      </bottom>
      <diagonal/>
    </border>
    <border>
      <left style="thick">
        <color indexed="10"/>
      </left>
      <right style="thick">
        <color indexed="10"/>
      </right>
      <top style="thick">
        <color indexed="10"/>
      </top>
      <bottom style="thick">
        <color indexed="10"/>
      </bottom>
      <diagonal/>
    </border>
    <border>
      <left style="thick">
        <color indexed="17"/>
      </left>
      <right style="thick">
        <color indexed="17"/>
      </right>
      <top style="thick">
        <color indexed="17"/>
      </top>
      <bottom style="thick">
        <color indexed="17"/>
      </bottom>
      <diagonal/>
    </border>
    <border>
      <left style="thick">
        <color indexed="60"/>
      </left>
      <right style="thin">
        <color indexed="22"/>
      </right>
      <top style="thick">
        <color indexed="60"/>
      </top>
      <bottom style="thick">
        <color indexed="60"/>
      </bottom>
      <diagonal/>
    </border>
    <border>
      <left style="thin">
        <color indexed="22"/>
      </left>
      <right style="thin">
        <color indexed="22"/>
      </right>
      <top style="thick">
        <color indexed="60"/>
      </top>
      <bottom style="thick">
        <color indexed="60"/>
      </bottom>
      <diagonal/>
    </border>
    <border>
      <left style="thin">
        <color indexed="22"/>
      </left>
      <right style="thick">
        <color indexed="60"/>
      </right>
      <top style="thick">
        <color indexed="60"/>
      </top>
      <bottom style="thick">
        <color indexed="60"/>
      </bottom>
      <diagonal/>
    </border>
    <border>
      <left style="thick">
        <color indexed="20"/>
      </left>
      <right style="thick">
        <color indexed="20"/>
      </right>
      <top style="thick">
        <color indexed="20"/>
      </top>
      <bottom style="thick">
        <color indexed="20"/>
      </bottom>
      <diagonal/>
    </border>
    <border>
      <left/>
      <right/>
      <top style="thin">
        <color indexed="22"/>
      </top>
      <bottom style="medium">
        <color rgb="FF008080"/>
      </bottom>
      <diagonal/>
    </border>
    <border>
      <left style="thin">
        <color rgb="FF008080"/>
      </left>
      <right/>
      <top style="thin">
        <color rgb="FF008080"/>
      </top>
      <bottom style="thin">
        <color indexed="22"/>
      </bottom>
      <diagonal/>
    </border>
    <border>
      <left/>
      <right/>
      <top style="thin">
        <color rgb="FF008080"/>
      </top>
      <bottom style="thin">
        <color indexed="22"/>
      </bottom>
      <diagonal/>
    </border>
    <border>
      <left/>
      <right style="thin">
        <color rgb="FF008080"/>
      </right>
      <top style="thin">
        <color rgb="FF008080"/>
      </top>
      <bottom style="thin">
        <color indexed="22"/>
      </bottom>
      <diagonal/>
    </border>
    <border>
      <left style="thin">
        <color rgb="FF008080"/>
      </left>
      <right/>
      <top style="thin">
        <color indexed="22"/>
      </top>
      <bottom style="medium">
        <color rgb="FF008080"/>
      </bottom>
      <diagonal/>
    </border>
    <border>
      <left/>
      <right style="thin">
        <color rgb="FF008080"/>
      </right>
      <top style="thin">
        <color indexed="22"/>
      </top>
      <bottom style="medium">
        <color rgb="FF008080"/>
      </bottom>
      <diagonal/>
    </border>
    <border>
      <left style="thin">
        <color rgb="FF008080"/>
      </left>
      <right/>
      <top style="medium">
        <color rgb="FF008080"/>
      </top>
      <bottom style="medium">
        <color rgb="FF008080"/>
      </bottom>
      <diagonal/>
    </border>
    <border>
      <left/>
      <right style="thin">
        <color rgb="FF008080"/>
      </right>
      <top style="medium">
        <color rgb="FF008080"/>
      </top>
      <bottom style="medium">
        <color rgb="FF008080"/>
      </bottom>
      <diagonal/>
    </border>
    <border>
      <left style="thin">
        <color rgb="FF008080"/>
      </left>
      <right/>
      <top style="thin">
        <color indexed="23"/>
      </top>
      <bottom/>
      <diagonal/>
    </border>
    <border>
      <left/>
      <right style="thin">
        <color rgb="FF008080"/>
      </right>
      <top style="thin">
        <color indexed="23"/>
      </top>
      <bottom/>
      <diagonal/>
    </border>
    <border>
      <left style="thin">
        <color rgb="FF008080"/>
      </left>
      <right/>
      <top style="thin">
        <color indexed="22"/>
      </top>
      <bottom/>
      <diagonal/>
    </border>
    <border>
      <left/>
      <right style="thin">
        <color rgb="FF008080"/>
      </right>
      <top style="thin">
        <color indexed="22"/>
      </top>
      <bottom/>
      <diagonal/>
    </border>
    <border>
      <left style="thin">
        <color rgb="FF008080"/>
      </left>
      <right/>
      <top style="thin">
        <color indexed="22"/>
      </top>
      <bottom style="thin">
        <color indexed="23"/>
      </bottom>
      <diagonal/>
    </border>
    <border>
      <left/>
      <right style="thin">
        <color rgb="FF008080"/>
      </right>
      <top style="thin">
        <color indexed="22"/>
      </top>
      <bottom style="thin">
        <color indexed="23"/>
      </bottom>
      <diagonal/>
    </border>
    <border>
      <left style="thin">
        <color rgb="FF008080"/>
      </left>
      <right/>
      <top style="thin">
        <color rgb="FF008080"/>
      </top>
      <bottom style="thick">
        <color rgb="FF008080"/>
      </bottom>
      <diagonal/>
    </border>
    <border>
      <left/>
      <right/>
      <top style="thin">
        <color rgb="FF008080"/>
      </top>
      <bottom style="thick">
        <color rgb="FF008080"/>
      </bottom>
      <diagonal/>
    </border>
    <border>
      <left/>
      <right style="thin">
        <color rgb="FF008080"/>
      </right>
      <top style="thin">
        <color rgb="FF008080"/>
      </top>
      <bottom style="thick">
        <color rgb="FF008080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44" fontId="1" fillId="0" borderId="0" applyFont="0" applyFill="0" applyBorder="0" applyAlignment="0" applyProtection="0"/>
  </cellStyleXfs>
  <cellXfs count="429">
    <xf numFmtId="0" fontId="0" fillId="0" borderId="0" xfId="0"/>
    <xf numFmtId="0" fontId="0" fillId="2" borderId="0" xfId="0" applyFill="1"/>
    <xf numFmtId="0" fontId="0" fillId="2" borderId="0" xfId="0" applyFill="1" applyBorder="1"/>
    <xf numFmtId="0" fontId="0" fillId="2" borderId="0" xfId="0" applyFill="1" applyBorder="1" applyProtection="1">
      <protection locked="0"/>
    </xf>
    <xf numFmtId="0" fontId="0" fillId="2" borderId="0" xfId="0" applyFill="1" applyProtection="1">
      <protection locked="0"/>
    </xf>
    <xf numFmtId="0" fontId="0" fillId="2" borderId="1" xfId="0" applyFill="1" applyBorder="1"/>
    <xf numFmtId="0" fontId="0" fillId="2" borderId="2" xfId="0" applyFill="1" applyBorder="1"/>
    <xf numFmtId="0" fontId="7" fillId="2" borderId="0" xfId="0" applyFont="1" applyFill="1"/>
    <xf numFmtId="0" fontId="7" fillId="0" borderId="0" xfId="0" applyFont="1"/>
    <xf numFmtId="0" fontId="2" fillId="2" borderId="0" xfId="0" applyFont="1" applyFill="1" applyProtection="1">
      <protection locked="0"/>
    </xf>
    <xf numFmtId="0" fontId="7" fillId="2" borderId="0" xfId="0" applyFont="1" applyFill="1" applyProtection="1">
      <protection locked="0"/>
    </xf>
    <xf numFmtId="0" fontId="0" fillId="3" borderId="0" xfId="0" applyFill="1" applyBorder="1"/>
    <xf numFmtId="0" fontId="5" fillId="2" borderId="0" xfId="0" applyFont="1" applyFill="1" applyAlignment="1" applyProtection="1">
      <protection locked="0"/>
    </xf>
    <xf numFmtId="0" fontId="5" fillId="2" borderId="0" xfId="0" applyFont="1" applyFill="1" applyAlignment="1"/>
    <xf numFmtId="0" fontId="5" fillId="0" borderId="0" xfId="0" applyFont="1" applyAlignment="1"/>
    <xf numFmtId="0" fontId="5" fillId="2" borderId="0" xfId="0" applyFont="1" applyFill="1" applyProtection="1">
      <protection locked="0"/>
    </xf>
    <xf numFmtId="0" fontId="1" fillId="2" borderId="0" xfId="0" applyFont="1" applyFill="1" applyProtection="1">
      <protection locked="0"/>
    </xf>
    <xf numFmtId="0" fontId="2" fillId="2" borderId="0" xfId="0" applyFont="1" applyFill="1" applyBorder="1"/>
    <xf numFmtId="0" fontId="8" fillId="2" borderId="0" xfId="0" applyFont="1" applyFill="1" applyBorder="1"/>
    <xf numFmtId="0" fontId="9" fillId="2" borderId="0" xfId="0" applyFont="1" applyFill="1" applyBorder="1"/>
    <xf numFmtId="0" fontId="10" fillId="2" borderId="0" xfId="0" applyFont="1" applyFill="1" applyBorder="1"/>
    <xf numFmtId="0" fontId="3" fillId="2" borderId="0" xfId="0" applyFont="1" applyFill="1" applyBorder="1" applyAlignment="1">
      <alignment horizontal="center"/>
    </xf>
    <xf numFmtId="0" fontId="2" fillId="2" borderId="0" xfId="0" applyFont="1" applyFill="1" applyBorder="1" applyProtection="1">
      <protection locked="0"/>
    </xf>
    <xf numFmtId="0" fontId="0" fillId="2" borderId="5" xfId="0" applyFill="1" applyBorder="1"/>
    <xf numFmtId="10" fontId="6" fillId="4" borderId="6" xfId="0" applyNumberFormat="1" applyFont="1" applyFill="1" applyBorder="1" applyAlignment="1" applyProtection="1">
      <alignment horizontal="right"/>
    </xf>
    <xf numFmtId="0" fontId="0" fillId="0" borderId="0" xfId="0" applyAlignment="1">
      <alignment horizontal="right"/>
    </xf>
    <xf numFmtId="0" fontId="12" fillId="2" borderId="0" xfId="0" applyFont="1" applyFill="1" applyProtection="1">
      <protection locked="0"/>
    </xf>
    <xf numFmtId="0" fontId="12" fillId="3" borderId="0" xfId="0" applyFont="1" applyFill="1" applyBorder="1"/>
    <xf numFmtId="0" fontId="16" fillId="3" borderId="0" xfId="0" applyFont="1" applyFill="1" applyBorder="1"/>
    <xf numFmtId="0" fontId="17" fillId="3" borderId="0" xfId="0" applyFont="1" applyFill="1" applyBorder="1"/>
    <xf numFmtId="0" fontId="12" fillId="0" borderId="0" xfId="0" applyFont="1" applyBorder="1"/>
    <xf numFmtId="0" fontId="12" fillId="2" borderId="0" xfId="0" applyFont="1" applyFill="1"/>
    <xf numFmtId="0" fontId="18" fillId="2" borderId="0" xfId="0" applyFont="1" applyFill="1" applyProtection="1">
      <protection locked="0"/>
    </xf>
    <xf numFmtId="0" fontId="19" fillId="3" borderId="0" xfId="0" applyFont="1" applyFill="1" applyBorder="1"/>
    <xf numFmtId="10" fontId="16" fillId="3" borderId="0" xfId="0" applyNumberFormat="1" applyFont="1" applyFill="1" applyBorder="1" applyAlignment="1">
      <alignment horizontal="left"/>
    </xf>
    <xf numFmtId="10" fontId="16" fillId="3" borderId="3" xfId="0" applyNumberFormat="1" applyFont="1" applyFill="1" applyBorder="1" applyAlignment="1">
      <alignment horizontal="left"/>
    </xf>
    <xf numFmtId="0" fontId="16" fillId="3" borderId="3" xfId="0" applyFont="1" applyFill="1" applyBorder="1"/>
    <xf numFmtId="0" fontId="16" fillId="3" borderId="5" xfId="0" applyFont="1" applyFill="1" applyBorder="1"/>
    <xf numFmtId="0" fontId="12" fillId="2" borderId="0" xfId="0" applyFont="1" applyFill="1" applyBorder="1"/>
    <xf numFmtId="10" fontId="16" fillId="3" borderId="5" xfId="0" applyNumberFormat="1" applyFont="1" applyFill="1" applyBorder="1" applyAlignment="1">
      <alignment horizontal="left"/>
    </xf>
    <xf numFmtId="0" fontId="12" fillId="2" borderId="0" xfId="0" applyFont="1" applyFill="1" applyBorder="1" applyProtection="1">
      <protection locked="0"/>
    </xf>
    <xf numFmtId="0" fontId="18" fillId="2" borderId="0" xfId="0" applyFont="1" applyFill="1" applyAlignment="1" applyProtection="1">
      <protection locked="0"/>
    </xf>
    <xf numFmtId="0" fontId="16" fillId="2" borderId="0" xfId="0" applyFont="1" applyFill="1" applyProtection="1">
      <protection locked="0"/>
    </xf>
    <xf numFmtId="0" fontId="12" fillId="2" borderId="3" xfId="0" applyFont="1" applyFill="1" applyBorder="1" applyProtection="1">
      <protection locked="0"/>
    </xf>
    <xf numFmtId="0" fontId="16" fillId="0" borderId="0" xfId="0" applyFont="1" applyBorder="1"/>
    <xf numFmtId="0" fontId="5" fillId="2" borderId="0" xfId="0" applyFont="1" applyFill="1" applyBorder="1"/>
    <xf numFmtId="0" fontId="1" fillId="2" borderId="0" xfId="0" applyFont="1" applyFill="1" applyBorder="1"/>
    <xf numFmtId="0" fontId="0" fillId="0" borderId="0" xfId="0" applyFill="1"/>
    <xf numFmtId="0" fontId="2" fillId="0" borderId="0" xfId="0" applyFont="1" applyFill="1"/>
    <xf numFmtId="0" fontId="5" fillId="0" borderId="0" xfId="0" applyFont="1" applyFill="1" applyAlignment="1"/>
    <xf numFmtId="0" fontId="7" fillId="0" borderId="0" xfId="0" applyFont="1" applyFill="1"/>
    <xf numFmtId="0" fontId="5" fillId="2" borderId="1" xfId="0" applyFont="1" applyFill="1" applyBorder="1" applyAlignment="1"/>
    <xf numFmtId="0" fontId="7" fillId="2" borderId="1" xfId="0" applyFont="1" applyFill="1" applyBorder="1"/>
    <xf numFmtId="0" fontId="0" fillId="0" borderId="3" xfId="0" applyFill="1" applyBorder="1"/>
    <xf numFmtId="0" fontId="29" fillId="3" borderId="18" xfId="0" applyFont="1" applyFill="1" applyBorder="1" applyAlignment="1" applyProtection="1">
      <alignment horizontal="left"/>
      <protection locked="0"/>
    </xf>
    <xf numFmtId="0" fontId="28" fillId="2" borderId="0" xfId="0" applyFont="1" applyFill="1" applyBorder="1"/>
    <xf numFmtId="0" fontId="29" fillId="2" borderId="0" xfId="0" applyFont="1" applyFill="1" applyBorder="1" applyAlignment="1" applyProtection="1">
      <alignment horizontal="left"/>
      <protection locked="0"/>
    </xf>
    <xf numFmtId="0" fontId="12" fillId="3" borderId="0" xfId="0" applyFont="1" applyFill="1" applyBorder="1" applyAlignment="1"/>
    <xf numFmtId="0" fontId="23" fillId="3" borderId="0" xfId="0" applyFont="1" applyFill="1" applyBorder="1" applyAlignment="1"/>
    <xf numFmtId="0" fontId="0" fillId="0" borderId="0" xfId="0" applyBorder="1"/>
    <xf numFmtId="0" fontId="2" fillId="0" borderId="3" xfId="0" applyFont="1" applyFill="1" applyBorder="1" applyProtection="1">
      <protection locked="0"/>
    </xf>
    <xf numFmtId="0" fontId="2" fillId="0" borderId="0" xfId="0" applyFont="1" applyFill="1" applyBorder="1" applyProtection="1">
      <protection locked="0"/>
    </xf>
    <xf numFmtId="0" fontId="31" fillId="0" borderId="0" xfId="0" applyFont="1" applyFill="1" applyBorder="1" applyProtection="1">
      <protection locked="0"/>
    </xf>
    <xf numFmtId="0" fontId="0" fillId="0" borderId="0" xfId="0" applyFill="1" applyBorder="1" applyProtection="1">
      <protection locked="0"/>
    </xf>
    <xf numFmtId="0" fontId="32" fillId="0" borderId="0" xfId="0" applyFont="1" applyFill="1" applyBorder="1" applyProtection="1">
      <protection locked="0"/>
    </xf>
    <xf numFmtId="0" fontId="11" fillId="0" borderId="0" xfId="0" applyFont="1" applyFill="1" applyBorder="1" applyProtection="1">
      <protection locked="0"/>
    </xf>
    <xf numFmtId="0" fontId="33" fillId="0" borderId="0" xfId="0" applyFont="1" applyFill="1" applyBorder="1" applyProtection="1">
      <protection locked="0"/>
    </xf>
    <xf numFmtId="0" fontId="0" fillId="0" borderId="0" xfId="0" applyFill="1" applyBorder="1"/>
    <xf numFmtId="0" fontId="32" fillId="0" borderId="0" xfId="0" applyFont="1" applyFill="1" applyBorder="1"/>
    <xf numFmtId="0" fontId="0" fillId="0" borderId="5" xfId="0" applyFill="1" applyBorder="1"/>
    <xf numFmtId="0" fontId="0" fillId="0" borderId="1" xfId="0" applyFill="1" applyBorder="1"/>
    <xf numFmtId="0" fontId="2" fillId="0" borderId="0" xfId="0" applyFont="1" applyFill="1" applyBorder="1"/>
    <xf numFmtId="0" fontId="31" fillId="0" borderId="0" xfId="0" applyFont="1" applyFill="1" applyBorder="1" applyAlignment="1" applyProtection="1">
      <protection locked="0"/>
    </xf>
    <xf numFmtId="0" fontId="2" fillId="0" borderId="1" xfId="0" applyFont="1" applyFill="1" applyBorder="1"/>
    <xf numFmtId="0" fontId="32" fillId="0" borderId="0" xfId="0" applyFont="1" applyFill="1" applyBorder="1" applyAlignment="1" applyProtection="1">
      <protection locked="0"/>
    </xf>
    <xf numFmtId="0" fontId="31" fillId="0" borderId="30" xfId="0" applyFont="1" applyFill="1" applyBorder="1" applyProtection="1"/>
    <xf numFmtId="0" fontId="31" fillId="0" borderId="21" xfId="0" applyFont="1" applyFill="1" applyBorder="1" applyProtection="1"/>
    <xf numFmtId="0" fontId="31" fillId="0" borderId="31" xfId="0" applyFont="1" applyFill="1" applyBorder="1" applyProtection="1"/>
    <xf numFmtId="0" fontId="31" fillId="0" borderId="32" xfId="0" applyFont="1" applyFill="1" applyBorder="1" applyProtection="1"/>
    <xf numFmtId="0" fontId="31" fillId="0" borderId="0" xfId="0" applyFont="1" applyFill="1" applyBorder="1" applyProtection="1"/>
    <xf numFmtId="0" fontId="31" fillId="0" borderId="33" xfId="0" applyFont="1" applyFill="1" applyBorder="1" applyProtection="1"/>
    <xf numFmtId="0" fontId="31" fillId="0" borderId="34" xfId="0" applyFont="1" applyFill="1" applyBorder="1" applyProtection="1"/>
    <xf numFmtId="0" fontId="31" fillId="0" borderId="35" xfId="0" applyFont="1" applyFill="1" applyBorder="1" applyProtection="1"/>
    <xf numFmtId="0" fontId="31" fillId="0" borderId="36" xfId="0" applyFont="1" applyFill="1" applyBorder="1" applyProtection="1"/>
    <xf numFmtId="0" fontId="34" fillId="0" borderId="32" xfId="0" applyFont="1" applyFill="1" applyBorder="1" applyAlignment="1" applyProtection="1">
      <alignment vertical="center"/>
    </xf>
    <xf numFmtId="0" fontId="34" fillId="0" borderId="33" xfId="0" applyFont="1" applyFill="1" applyBorder="1" applyAlignment="1" applyProtection="1">
      <alignment vertical="center"/>
    </xf>
    <xf numFmtId="0" fontId="34" fillId="0" borderId="32" xfId="0" applyFont="1" applyFill="1" applyBorder="1" applyProtection="1"/>
    <xf numFmtId="0" fontId="33" fillId="0" borderId="33" xfId="0" applyFont="1" applyFill="1" applyBorder="1" applyProtection="1"/>
    <xf numFmtId="0" fontId="31" fillId="0" borderId="42" xfId="0" applyFont="1" applyFill="1" applyBorder="1" applyProtection="1"/>
    <xf numFmtId="0" fontId="31" fillId="0" borderId="43" xfId="0" applyFont="1" applyFill="1" applyBorder="1" applyProtection="1"/>
    <xf numFmtId="0" fontId="31" fillId="0" borderId="44" xfId="0" applyFont="1" applyFill="1" applyBorder="1" applyProtection="1"/>
    <xf numFmtId="0" fontId="31" fillId="0" borderId="32" xfId="0" applyFont="1" applyFill="1" applyBorder="1" applyAlignment="1" applyProtection="1"/>
    <xf numFmtId="0" fontId="31" fillId="0" borderId="0" xfId="0" applyFont="1" applyFill="1" applyBorder="1" applyAlignment="1" applyProtection="1"/>
    <xf numFmtId="0" fontId="31" fillId="0" borderId="33" xfId="0" applyFont="1" applyFill="1" applyBorder="1" applyAlignment="1" applyProtection="1"/>
    <xf numFmtId="0" fontId="36" fillId="0" borderId="32" xfId="0" applyFont="1" applyFill="1" applyBorder="1" applyAlignment="1" applyProtection="1">
      <alignment horizontal="center" vertical="center"/>
    </xf>
    <xf numFmtId="0" fontId="36" fillId="0" borderId="0" xfId="0" applyFont="1" applyFill="1" applyBorder="1" applyAlignment="1" applyProtection="1">
      <alignment horizontal="center" vertical="center"/>
    </xf>
    <xf numFmtId="0" fontId="36" fillId="0" borderId="33" xfId="0" applyFont="1" applyFill="1" applyBorder="1" applyAlignment="1" applyProtection="1">
      <alignment horizontal="center" vertical="center"/>
    </xf>
    <xf numFmtId="0" fontId="36" fillId="0" borderId="32" xfId="0" applyFont="1" applyFill="1" applyBorder="1" applyAlignment="1" applyProtection="1">
      <alignment vertical="center"/>
    </xf>
    <xf numFmtId="0" fontId="31" fillId="0" borderId="38" xfId="0" applyFont="1" applyFill="1" applyBorder="1" applyProtection="1"/>
    <xf numFmtId="0" fontId="31" fillId="0" borderId="40" xfId="0" applyFont="1" applyFill="1" applyBorder="1" applyProtection="1"/>
    <xf numFmtId="0" fontId="31" fillId="0" borderId="41" xfId="0" applyFont="1" applyFill="1" applyBorder="1" applyProtection="1"/>
    <xf numFmtId="0" fontId="31" fillId="0" borderId="37" xfId="0" applyFont="1" applyFill="1" applyBorder="1" applyProtection="1"/>
    <xf numFmtId="0" fontId="31" fillId="0" borderId="39" xfId="0" applyFont="1" applyFill="1" applyBorder="1" applyProtection="1"/>
    <xf numFmtId="0" fontId="26" fillId="2" borderId="0" xfId="0" applyFont="1" applyFill="1" applyBorder="1" applyProtection="1">
      <protection locked="0"/>
    </xf>
    <xf numFmtId="0" fontId="18" fillId="2" borderId="0" xfId="0" applyFont="1" applyFill="1" applyBorder="1" applyAlignment="1" applyProtection="1">
      <protection locked="0"/>
    </xf>
    <xf numFmtId="0" fontId="16" fillId="2" borderId="0" xfId="0" applyFont="1" applyFill="1" applyBorder="1" applyProtection="1">
      <protection locked="0"/>
    </xf>
    <xf numFmtId="10" fontId="44" fillId="3" borderId="6" xfId="0" applyNumberFormat="1" applyFont="1" applyFill="1" applyBorder="1" applyAlignment="1" applyProtection="1">
      <alignment horizontal="center"/>
      <protection locked="0"/>
    </xf>
    <xf numFmtId="49" fontId="13" fillId="9" borderId="0" xfId="0" applyNumberFormat="1" applyFont="1" applyFill="1" applyBorder="1" applyAlignment="1" applyProtection="1">
      <alignment vertical="center"/>
    </xf>
    <xf numFmtId="0" fontId="12" fillId="9" borderId="0" xfId="0" applyFont="1" applyFill="1" applyBorder="1" applyProtection="1">
      <protection locked="0"/>
    </xf>
    <xf numFmtId="0" fontId="42" fillId="9" borderId="0" xfId="0" applyFont="1" applyFill="1" applyBorder="1" applyAlignment="1"/>
    <xf numFmtId="0" fontId="12" fillId="9" borderId="0" xfId="0" applyFont="1" applyFill="1" applyBorder="1"/>
    <xf numFmtId="0" fontId="43" fillId="9" borderId="0" xfId="0" applyFont="1" applyFill="1" applyBorder="1" applyAlignment="1"/>
    <xf numFmtId="0" fontId="12" fillId="10" borderId="21" xfId="0" applyFont="1" applyFill="1" applyBorder="1" applyProtection="1">
      <protection locked="0"/>
    </xf>
    <xf numFmtId="0" fontId="12" fillId="10" borderId="51" xfId="0" applyFont="1" applyFill="1" applyBorder="1" applyProtection="1">
      <protection locked="0"/>
    </xf>
    <xf numFmtId="0" fontId="12" fillId="10" borderId="52" xfId="0" applyFont="1" applyFill="1" applyBorder="1" applyProtection="1">
      <protection locked="0"/>
    </xf>
    <xf numFmtId="0" fontId="12" fillId="10" borderId="0" xfId="0" applyFont="1" applyFill="1" applyBorder="1" applyProtection="1">
      <protection locked="0"/>
    </xf>
    <xf numFmtId="0" fontId="46" fillId="6" borderId="54" xfId="0" applyFont="1" applyFill="1" applyBorder="1" applyAlignment="1">
      <alignment horizontal="center"/>
    </xf>
    <xf numFmtId="0" fontId="25" fillId="10" borderId="7" xfId="0" applyFont="1" applyFill="1" applyBorder="1" applyAlignment="1">
      <alignment horizontal="center"/>
    </xf>
    <xf numFmtId="0" fontId="29" fillId="10" borderId="0" xfId="0" applyFont="1" applyFill="1" applyBorder="1" applyAlignment="1">
      <alignment vertical="center"/>
    </xf>
    <xf numFmtId="0" fontId="29" fillId="10" borderId="0" xfId="0" applyFont="1" applyFill="1" applyBorder="1" applyAlignment="1">
      <alignment horizontal="center"/>
    </xf>
    <xf numFmtId="0" fontId="29" fillId="10" borderId="0" xfId="0" applyFont="1" applyFill="1" applyBorder="1" applyAlignment="1" applyProtection="1">
      <alignment horizontal="center"/>
      <protection locked="0"/>
    </xf>
    <xf numFmtId="0" fontId="41" fillId="10" borderId="7" xfId="0" applyFont="1" applyFill="1" applyBorder="1" applyAlignment="1">
      <alignment horizontal="center"/>
    </xf>
    <xf numFmtId="0" fontId="21" fillId="10" borderId="0" xfId="0" applyFont="1" applyFill="1" applyBorder="1" applyAlignment="1">
      <alignment horizontal="center" vertical="center"/>
    </xf>
    <xf numFmtId="0" fontId="21" fillId="10" borderId="0" xfId="0" applyFont="1" applyFill="1" applyBorder="1" applyAlignment="1" applyProtection="1">
      <alignment horizontal="center" vertical="center"/>
      <protection locked="0"/>
    </xf>
    <xf numFmtId="0" fontId="29" fillId="10" borderId="2" xfId="0" applyFont="1" applyFill="1" applyBorder="1" applyAlignment="1">
      <alignment horizontal="left"/>
    </xf>
    <xf numFmtId="0" fontId="21" fillId="10" borderId="0" xfId="0" applyFont="1" applyFill="1" applyBorder="1" applyAlignment="1" applyProtection="1">
      <alignment horizontal="center" shrinkToFit="1"/>
      <protection locked="0"/>
    </xf>
    <xf numFmtId="0" fontId="12" fillId="10" borderId="0" xfId="0" applyFont="1" applyFill="1" applyBorder="1"/>
    <xf numFmtId="0" fontId="12" fillId="10" borderId="0" xfId="0" applyFont="1" applyFill="1" applyBorder="1" applyAlignment="1">
      <alignment shrinkToFit="1"/>
    </xf>
    <xf numFmtId="0" fontId="21" fillId="10" borderId="0" xfId="0" applyFont="1" applyFill="1" applyBorder="1" applyAlignment="1">
      <alignment horizontal="center" vertical="center" shrinkToFit="1"/>
    </xf>
    <xf numFmtId="0" fontId="21" fillId="10" borderId="6" xfId="0" applyFont="1" applyFill="1" applyBorder="1" applyAlignment="1">
      <alignment horizontal="center" shrinkToFit="1"/>
    </xf>
    <xf numFmtId="0" fontId="29" fillId="10" borderId="5" xfId="0" applyFont="1" applyFill="1" applyBorder="1" applyAlignment="1">
      <alignment horizontal="left"/>
    </xf>
    <xf numFmtId="164" fontId="12" fillId="10" borderId="6" xfId="0" applyNumberFormat="1" applyFont="1" applyFill="1" applyBorder="1" applyAlignment="1" applyProtection="1">
      <alignment shrinkToFit="1"/>
    </xf>
    <xf numFmtId="0" fontId="12" fillId="10" borderId="0" xfId="0" applyFont="1" applyFill="1" applyBorder="1" applyAlignment="1" applyProtection="1">
      <protection locked="0"/>
    </xf>
    <xf numFmtId="3" fontId="44" fillId="8" borderId="6" xfId="0" applyNumberFormat="1" applyFont="1" applyFill="1" applyBorder="1" applyAlignment="1" applyProtection="1">
      <alignment horizontal="center" shrinkToFit="1"/>
      <protection locked="0"/>
    </xf>
    <xf numFmtId="3" fontId="44" fillId="8" borderId="6" xfId="0" applyNumberFormat="1" applyFont="1" applyFill="1" applyBorder="1" applyAlignment="1" applyProtection="1">
      <alignment shrinkToFit="1"/>
      <protection locked="0"/>
    </xf>
    <xf numFmtId="0" fontId="12" fillId="10" borderId="0" xfId="0" applyFont="1" applyFill="1" applyBorder="1" applyAlignment="1" applyProtection="1">
      <alignment horizontal="right"/>
      <protection locked="0"/>
    </xf>
    <xf numFmtId="0" fontId="16" fillId="10" borderId="7" xfId="0" applyFont="1" applyFill="1" applyBorder="1" applyProtection="1">
      <protection locked="0"/>
    </xf>
    <xf numFmtId="0" fontId="16" fillId="10" borderId="7" xfId="0" applyFont="1" applyFill="1" applyBorder="1"/>
    <xf numFmtId="0" fontId="29" fillId="10" borderId="2" xfId="0" applyFont="1" applyFill="1" applyBorder="1" applyAlignment="1" applyProtection="1">
      <alignment horizontal="left"/>
      <protection locked="0"/>
    </xf>
    <xf numFmtId="0" fontId="16" fillId="10" borderId="4" xfId="0" applyFont="1" applyFill="1" applyBorder="1"/>
    <xf numFmtId="0" fontId="12" fillId="10" borderId="5" xfId="0" applyFont="1" applyFill="1" applyBorder="1"/>
    <xf numFmtId="0" fontId="21" fillId="10" borderId="0" xfId="0" applyFont="1" applyFill="1" applyBorder="1" applyAlignment="1">
      <alignment horizontal="left"/>
    </xf>
    <xf numFmtId="3" fontId="21" fillId="10" borderId="0" xfId="0" applyNumberFormat="1" applyFont="1" applyFill="1" applyBorder="1" applyAlignment="1" applyProtection="1">
      <alignment horizontal="left"/>
      <protection locked="0"/>
    </xf>
    <xf numFmtId="0" fontId="29" fillId="10" borderId="0" xfId="0" applyFont="1" applyFill="1" applyBorder="1" applyAlignment="1">
      <alignment horizontal="left"/>
    </xf>
    <xf numFmtId="3" fontId="44" fillId="10" borderId="0" xfId="0" applyNumberFormat="1" applyFont="1" applyFill="1" applyBorder="1" applyAlignment="1" applyProtection="1">
      <alignment horizontal="center"/>
      <protection locked="0"/>
    </xf>
    <xf numFmtId="3" fontId="21" fillId="10" borderId="0" xfId="0" applyNumberFormat="1" applyFont="1" applyFill="1" applyBorder="1" applyAlignment="1" applyProtection="1">
      <alignment horizontal="left"/>
    </xf>
    <xf numFmtId="0" fontId="48" fillId="10" borderId="0" xfId="0" applyFont="1" applyFill="1" applyBorder="1" applyAlignment="1">
      <alignment vertical="center"/>
    </xf>
    <xf numFmtId="0" fontId="48" fillId="10" borderId="0" xfId="0" applyFont="1" applyFill="1" applyBorder="1" applyAlignment="1">
      <alignment horizontal="center"/>
    </xf>
    <xf numFmtId="0" fontId="32" fillId="10" borderId="0" xfId="0" applyFont="1" applyFill="1" applyBorder="1" applyProtection="1">
      <protection locked="0"/>
    </xf>
    <xf numFmtId="0" fontId="53" fillId="10" borderId="0" xfId="0" applyFont="1" applyFill="1" applyBorder="1" applyAlignment="1" applyProtection="1">
      <alignment horizontal="center" vertical="center"/>
      <protection locked="0"/>
    </xf>
    <xf numFmtId="0" fontId="32" fillId="10" borderId="0" xfId="0" applyFont="1" applyFill="1" applyBorder="1" applyAlignment="1" applyProtection="1">
      <alignment horizontal="right"/>
      <protection locked="0"/>
    </xf>
    <xf numFmtId="3" fontId="54" fillId="10" borderId="0" xfId="0" applyNumberFormat="1" applyFont="1" applyFill="1" applyBorder="1" applyProtection="1">
      <protection locked="0"/>
    </xf>
    <xf numFmtId="0" fontId="12" fillId="10" borderId="61" xfId="0" applyFont="1" applyFill="1" applyBorder="1" applyProtection="1">
      <protection locked="0"/>
    </xf>
    <xf numFmtId="0" fontId="12" fillId="10" borderId="60" xfId="0" applyFont="1" applyFill="1" applyBorder="1" applyProtection="1">
      <protection locked="0"/>
    </xf>
    <xf numFmtId="0" fontId="49" fillId="10" borderId="52" xfId="0" applyFont="1" applyFill="1" applyBorder="1" applyAlignment="1">
      <alignment horizontal="center"/>
    </xf>
    <xf numFmtId="0" fontId="48" fillId="10" borderId="53" xfId="0" applyFont="1" applyFill="1" applyBorder="1" applyAlignment="1">
      <alignment horizontal="center"/>
    </xf>
    <xf numFmtId="0" fontId="32" fillId="10" borderId="52" xfId="0" applyFont="1" applyFill="1" applyBorder="1"/>
    <xf numFmtId="0" fontId="48" fillId="10" borderId="52" xfId="0" applyFont="1" applyFill="1" applyBorder="1" applyAlignment="1" applyProtection="1">
      <alignment horizontal="center"/>
      <protection locked="0"/>
    </xf>
    <xf numFmtId="0" fontId="48" fillId="10" borderId="53" xfId="0" applyFont="1" applyFill="1" applyBorder="1" applyAlignment="1" applyProtection="1">
      <alignment horizontal="center"/>
      <protection locked="0"/>
    </xf>
    <xf numFmtId="0" fontId="35" fillId="10" borderId="52" xfId="0" applyFont="1" applyFill="1" applyBorder="1" applyAlignment="1" applyProtection="1">
      <protection locked="0"/>
    </xf>
    <xf numFmtId="0" fontId="32" fillId="10" borderId="53" xfId="0" applyFont="1" applyFill="1" applyBorder="1" applyAlignment="1" applyProtection="1">
      <protection locked="0"/>
    </xf>
    <xf numFmtId="0" fontId="32" fillId="10" borderId="53" xfId="0" applyFont="1" applyFill="1" applyBorder="1" applyProtection="1">
      <protection locked="0"/>
    </xf>
    <xf numFmtId="0" fontId="35" fillId="10" borderId="62" xfId="0" applyFont="1" applyFill="1" applyBorder="1" applyAlignment="1" applyProtection="1">
      <protection locked="0"/>
    </xf>
    <xf numFmtId="0" fontId="32" fillId="10" borderId="63" xfId="0" applyFont="1" applyFill="1" applyBorder="1" applyProtection="1">
      <protection locked="0"/>
    </xf>
    <xf numFmtId="0" fontId="32" fillId="10" borderId="64" xfId="0" applyFont="1" applyFill="1" applyBorder="1" applyProtection="1">
      <protection locked="0"/>
    </xf>
    <xf numFmtId="0" fontId="55" fillId="10" borderId="2" xfId="0" applyFont="1" applyFill="1" applyBorder="1" applyAlignment="1" applyProtection="1">
      <alignment horizontal="left"/>
      <protection locked="0"/>
    </xf>
    <xf numFmtId="0" fontId="56" fillId="10" borderId="0" xfId="0" applyFont="1" applyFill="1" applyBorder="1" applyProtection="1">
      <protection locked="0"/>
    </xf>
    <xf numFmtId="0" fontId="57" fillId="10" borderId="2" xfId="0" applyFont="1" applyFill="1" applyBorder="1" applyAlignment="1" applyProtection="1">
      <alignment horizontal="left"/>
      <protection locked="0"/>
    </xf>
    <xf numFmtId="0" fontId="58" fillId="10" borderId="0" xfId="0" applyFont="1" applyFill="1" applyBorder="1" applyProtection="1">
      <protection locked="0"/>
    </xf>
    <xf numFmtId="4" fontId="29" fillId="4" borderId="6" xfId="0" applyNumberFormat="1" applyFont="1" applyFill="1" applyBorder="1" applyAlignment="1" applyProtection="1">
      <alignment shrinkToFit="1"/>
    </xf>
    <xf numFmtId="0" fontId="12" fillId="10" borderId="0" xfId="0" applyFont="1" applyFill="1" applyBorder="1" applyAlignment="1" applyProtection="1"/>
    <xf numFmtId="10" fontId="29" fillId="3" borderId="6" xfId="0" applyNumberFormat="1" applyFont="1" applyFill="1" applyBorder="1" applyAlignment="1">
      <alignment shrinkToFit="1"/>
    </xf>
    <xf numFmtId="0" fontId="43" fillId="10" borderId="0" xfId="0" applyFont="1" applyFill="1" applyBorder="1" applyAlignment="1">
      <alignment horizontal="center"/>
    </xf>
    <xf numFmtId="0" fontId="23" fillId="3" borderId="0" xfId="0" applyFont="1" applyFill="1" applyBorder="1" applyAlignment="1">
      <alignment horizontal="center"/>
    </xf>
    <xf numFmtId="0" fontId="16" fillId="3" borderId="0" xfId="0" applyFont="1" applyFill="1" applyBorder="1" applyAlignment="1">
      <alignment horizontal="center"/>
    </xf>
    <xf numFmtId="0" fontId="12" fillId="10" borderId="65" xfId="0" applyFont="1" applyFill="1" applyBorder="1" applyProtection="1">
      <protection locked="0"/>
    </xf>
    <xf numFmtId="0" fontId="12" fillId="10" borderId="66" xfId="0" applyFont="1" applyFill="1" applyBorder="1" applyProtection="1">
      <protection locked="0"/>
    </xf>
    <xf numFmtId="0" fontId="43" fillId="10" borderId="66" xfId="0" applyFont="1" applyFill="1" applyBorder="1" applyAlignment="1">
      <alignment horizontal="center"/>
    </xf>
    <xf numFmtId="0" fontId="43" fillId="10" borderId="52" xfId="0" applyFont="1" applyFill="1" applyBorder="1" applyAlignment="1">
      <alignment horizontal="center"/>
    </xf>
    <xf numFmtId="0" fontId="24" fillId="3" borderId="19" xfId="0" applyNumberFormat="1" applyFont="1" applyFill="1" applyBorder="1" applyAlignment="1" applyProtection="1">
      <alignment horizontal="center" vertical="center"/>
    </xf>
    <xf numFmtId="0" fontId="24" fillId="3" borderId="70" xfId="0" applyNumberFormat="1" applyFont="1" applyFill="1" applyBorder="1" applyAlignment="1" applyProtection="1">
      <alignment horizontal="center" vertical="center"/>
    </xf>
    <xf numFmtId="0" fontId="24" fillId="3" borderId="71" xfId="0" applyNumberFormat="1" applyFont="1" applyFill="1" applyBorder="1" applyAlignment="1" applyProtection="1">
      <alignment horizontal="center" vertical="center"/>
    </xf>
    <xf numFmtId="0" fontId="61" fillId="2" borderId="0" xfId="0" applyFont="1" applyFill="1"/>
    <xf numFmtId="0" fontId="61" fillId="2" borderId="0" xfId="0" applyFont="1" applyFill="1" applyProtection="1">
      <protection locked="0"/>
    </xf>
    <xf numFmtId="0" fontId="61" fillId="2" borderId="0" xfId="0" applyFont="1" applyFill="1" applyBorder="1"/>
    <xf numFmtId="0" fontId="61" fillId="2" borderId="1" xfId="0" applyFont="1" applyFill="1" applyBorder="1"/>
    <xf numFmtId="0" fontId="61" fillId="0" borderId="0" xfId="0" applyFont="1"/>
    <xf numFmtId="0" fontId="20" fillId="3" borderId="0" xfId="0" applyFont="1" applyFill="1" applyBorder="1" applyAlignment="1"/>
    <xf numFmtId="0" fontId="12" fillId="0" borderId="0" xfId="0" applyFont="1" applyBorder="1" applyAlignment="1"/>
    <xf numFmtId="0" fontId="62" fillId="3" borderId="0" xfId="0" applyFont="1" applyFill="1" applyBorder="1" applyAlignment="1"/>
    <xf numFmtId="0" fontId="12" fillId="3" borderId="75" xfId="0" applyFont="1" applyFill="1" applyBorder="1"/>
    <xf numFmtId="0" fontId="12" fillId="3" borderId="76" xfId="0" applyFont="1" applyFill="1" applyBorder="1"/>
    <xf numFmtId="0" fontId="12" fillId="3" borderId="77" xfId="0" applyFont="1" applyFill="1" applyBorder="1"/>
    <xf numFmtId="0" fontId="12" fillId="3" borderId="78" xfId="0" applyFont="1" applyFill="1" applyBorder="1"/>
    <xf numFmtId="0" fontId="12" fillId="3" borderId="79" xfId="0" applyFont="1" applyFill="1" applyBorder="1"/>
    <xf numFmtId="0" fontId="12" fillId="3" borderId="78" xfId="0" applyFont="1" applyFill="1" applyBorder="1" applyAlignment="1"/>
    <xf numFmtId="0" fontId="12" fillId="3" borderId="79" xfId="0" applyFont="1" applyFill="1" applyBorder="1" applyAlignment="1"/>
    <xf numFmtId="0" fontId="12" fillId="0" borderId="78" xfId="0" applyFont="1" applyBorder="1" applyAlignment="1"/>
    <xf numFmtId="0" fontId="12" fillId="0" borderId="79" xfId="0" applyFont="1" applyBorder="1" applyAlignment="1"/>
    <xf numFmtId="0" fontId="64" fillId="0" borderId="0" xfId="0" applyFont="1" applyBorder="1" applyAlignment="1">
      <alignment horizontal="left" readingOrder="1"/>
    </xf>
    <xf numFmtId="0" fontId="63" fillId="0" borderId="0" xfId="0" applyFont="1" applyBorder="1" applyAlignment="1">
      <alignment horizontal="left" readingOrder="1"/>
    </xf>
    <xf numFmtId="0" fontId="12" fillId="0" borderId="80" xfId="0" applyFont="1" applyBorder="1" applyAlignment="1"/>
    <xf numFmtId="0" fontId="12" fillId="0" borderId="18" xfId="0" applyFont="1" applyBorder="1" applyAlignment="1"/>
    <xf numFmtId="0" fontId="12" fillId="0" borderId="81" xfId="0" applyFont="1" applyBorder="1" applyAlignment="1"/>
    <xf numFmtId="0" fontId="69" fillId="3" borderId="0" xfId="0" applyFont="1" applyFill="1" applyBorder="1" applyAlignment="1"/>
    <xf numFmtId="0" fontId="71" fillId="3" borderId="18" xfId="0" applyFont="1" applyFill="1" applyBorder="1" applyAlignment="1">
      <alignment horizontal="right"/>
    </xf>
    <xf numFmtId="0" fontId="12" fillId="3" borderId="75" xfId="0" applyFont="1" applyFill="1" applyBorder="1" applyAlignment="1"/>
    <xf numFmtId="0" fontId="12" fillId="3" borderId="76" xfId="0" applyFont="1" applyFill="1" applyBorder="1" applyAlignment="1"/>
    <xf numFmtId="0" fontId="12" fillId="3" borderId="77" xfId="0" applyFont="1" applyFill="1" applyBorder="1" applyAlignment="1"/>
    <xf numFmtId="0" fontId="23" fillId="3" borderId="79" xfId="0" applyFont="1" applyFill="1" applyBorder="1" applyAlignment="1">
      <alignment horizontal="center"/>
    </xf>
    <xf numFmtId="0" fontId="16" fillId="3" borderId="79" xfId="0" applyFont="1" applyFill="1" applyBorder="1" applyAlignment="1">
      <alignment horizontal="center"/>
    </xf>
    <xf numFmtId="0" fontId="12" fillId="3" borderId="87" xfId="0" applyFont="1" applyFill="1" applyBorder="1"/>
    <xf numFmtId="0" fontId="12" fillId="3" borderId="88" xfId="0" applyFont="1" applyFill="1" applyBorder="1"/>
    <xf numFmtId="0" fontId="12" fillId="3" borderId="89" xfId="0" applyFont="1" applyFill="1" applyBorder="1"/>
    <xf numFmtId="0" fontId="29" fillId="3" borderId="0" xfId="0" applyFont="1" applyFill="1" applyBorder="1"/>
    <xf numFmtId="0" fontId="67" fillId="3" borderId="0" xfId="0" applyFont="1" applyFill="1" applyBorder="1"/>
    <xf numFmtId="0" fontId="62" fillId="3" borderId="0" xfId="0" applyFont="1" applyFill="1" applyBorder="1"/>
    <xf numFmtId="0" fontId="73" fillId="3" borderId="0" xfId="0" applyFont="1" applyFill="1" applyBorder="1"/>
    <xf numFmtId="10" fontId="62" fillId="3" borderId="0" xfId="0" applyNumberFormat="1" applyFont="1" applyFill="1" applyBorder="1" applyAlignment="1">
      <alignment horizontal="left"/>
    </xf>
    <xf numFmtId="0" fontId="62" fillId="3" borderId="5" xfId="0" applyFont="1" applyFill="1" applyBorder="1"/>
    <xf numFmtId="0" fontId="16" fillId="2" borderId="0" xfId="0" applyFont="1" applyFill="1"/>
    <xf numFmtId="0" fontId="72" fillId="2" borderId="0" xfId="0" applyFont="1" applyFill="1" applyProtection="1">
      <protection locked="0"/>
    </xf>
    <xf numFmtId="0" fontId="72" fillId="2" borderId="0" xfId="0" applyFont="1" applyFill="1" applyBorder="1"/>
    <xf numFmtId="0" fontId="72" fillId="2" borderId="1" xfId="0" applyFont="1" applyFill="1" applyBorder="1"/>
    <xf numFmtId="0" fontId="72" fillId="0" borderId="0" xfId="0" applyFont="1"/>
    <xf numFmtId="10" fontId="16" fillId="3" borderId="17" xfId="0" applyNumberFormat="1" applyFont="1" applyFill="1" applyBorder="1" applyAlignment="1">
      <alignment horizontal="left"/>
    </xf>
    <xf numFmtId="0" fontId="16" fillId="3" borderId="17" xfId="0" applyFont="1" applyFill="1" applyBorder="1"/>
    <xf numFmtId="0" fontId="74" fillId="3" borderId="17" xfId="0" applyFont="1" applyFill="1" applyBorder="1" applyAlignment="1">
      <alignment horizontal="center" vertical="center"/>
    </xf>
    <xf numFmtId="0" fontId="16" fillId="2" borderId="0" xfId="0" applyFont="1" applyFill="1" applyBorder="1"/>
    <xf numFmtId="0" fontId="72" fillId="2" borderId="5" xfId="0" applyFont="1" applyFill="1" applyBorder="1"/>
    <xf numFmtId="0" fontId="16" fillId="9" borderId="0" xfId="0" applyFont="1" applyFill="1" applyBorder="1"/>
    <xf numFmtId="0" fontId="71" fillId="3" borderId="0" xfId="0" applyFont="1" applyFill="1" applyBorder="1"/>
    <xf numFmtId="10" fontId="73" fillId="3" borderId="0" xfId="0" applyNumberFormat="1" applyFont="1" applyFill="1" applyBorder="1" applyAlignment="1">
      <alignment horizontal="left"/>
    </xf>
    <xf numFmtId="0" fontId="77" fillId="3" borderId="0" xfId="0" applyFont="1" applyFill="1" applyBorder="1"/>
    <xf numFmtId="0" fontId="62" fillId="9" borderId="0" xfId="0" applyFont="1" applyFill="1" applyBorder="1"/>
    <xf numFmtId="0" fontId="78" fillId="3" borderId="5" xfId="0" applyFont="1" applyFill="1" applyBorder="1" applyAlignment="1">
      <alignment horizontal="left"/>
    </xf>
    <xf numFmtId="0" fontId="62" fillId="3" borderId="5" xfId="0" applyFont="1" applyFill="1" applyBorder="1" applyAlignment="1">
      <alignment horizontal="right"/>
    </xf>
    <xf numFmtId="44" fontId="67" fillId="3" borderId="0" xfId="2" applyFont="1" applyFill="1" applyBorder="1"/>
    <xf numFmtId="44" fontId="62" fillId="3" borderId="0" xfId="2" applyFont="1" applyFill="1" applyBorder="1" applyAlignment="1">
      <alignment horizontal="left"/>
    </xf>
    <xf numFmtId="44" fontId="73" fillId="3" borderId="0" xfId="2" applyFont="1" applyFill="1" applyBorder="1" applyAlignment="1">
      <alignment horizontal="left"/>
    </xf>
    <xf numFmtId="10" fontId="80" fillId="3" borderId="0" xfId="0" applyNumberFormat="1" applyFont="1" applyFill="1" applyBorder="1" applyAlignment="1"/>
    <xf numFmtId="10" fontId="67" fillId="3" borderId="1" xfId="0" applyNumberFormat="1" applyFont="1" applyFill="1" applyBorder="1" applyAlignment="1"/>
    <xf numFmtId="10" fontId="70" fillId="3" borderId="0" xfId="0" applyNumberFormat="1" applyFont="1" applyFill="1" applyBorder="1" applyAlignment="1"/>
    <xf numFmtId="10" fontId="62" fillId="3" borderId="0" xfId="0" applyNumberFormat="1" applyFont="1" applyFill="1" applyBorder="1" applyAlignment="1">
      <alignment horizontal="right"/>
    </xf>
    <xf numFmtId="10" fontId="77" fillId="3" borderId="0" xfId="0" applyNumberFormat="1" applyFont="1" applyFill="1" applyBorder="1" applyAlignment="1"/>
    <xf numFmtId="10" fontId="62" fillId="3" borderId="5" xfId="0" applyNumberFormat="1" applyFont="1" applyFill="1" applyBorder="1" applyAlignment="1">
      <alignment horizontal="right"/>
    </xf>
    <xf numFmtId="0" fontId="81" fillId="3" borderId="0" xfId="0" applyFont="1" applyFill="1" applyBorder="1"/>
    <xf numFmtId="0" fontId="83" fillId="3" borderId="0" xfId="0" applyFont="1" applyFill="1" applyBorder="1"/>
    <xf numFmtId="10" fontId="84" fillId="3" borderId="0" xfId="0" applyNumberFormat="1" applyFont="1" applyFill="1" applyBorder="1" applyAlignment="1"/>
    <xf numFmtId="10" fontId="68" fillId="3" borderId="0" xfId="0" applyNumberFormat="1" applyFont="1" applyFill="1" applyBorder="1" applyAlignment="1"/>
    <xf numFmtId="10" fontId="85" fillId="3" borderId="0" xfId="0" applyNumberFormat="1" applyFont="1" applyFill="1" applyBorder="1" applyAlignment="1"/>
    <xf numFmtId="10" fontId="33" fillId="3" borderId="0" xfId="0" applyNumberFormat="1" applyFont="1" applyFill="1" applyBorder="1" applyAlignment="1">
      <alignment horizontal="right"/>
    </xf>
    <xf numFmtId="10" fontId="86" fillId="3" borderId="0" xfId="0" applyNumberFormat="1" applyFont="1" applyFill="1" applyBorder="1" applyAlignment="1"/>
    <xf numFmtId="10" fontId="87" fillId="3" borderId="0" xfId="0" applyNumberFormat="1" applyFont="1" applyFill="1" applyBorder="1" applyAlignment="1"/>
    <xf numFmtId="10" fontId="73" fillId="3" borderId="1" xfId="0" applyNumberFormat="1" applyFont="1" applyFill="1" applyBorder="1" applyAlignment="1"/>
    <xf numFmtId="0" fontId="88" fillId="0" borderId="8" xfId="0" applyFont="1" applyFill="1" applyBorder="1"/>
    <xf numFmtId="0" fontId="90" fillId="0" borderId="1" xfId="0" applyFont="1" applyFill="1" applyBorder="1" applyAlignment="1">
      <alignment horizontal="center"/>
    </xf>
    <xf numFmtId="0" fontId="90" fillId="0" borderId="9" xfId="0" applyFont="1" applyFill="1" applyBorder="1" applyAlignment="1">
      <alignment horizontal="center"/>
    </xf>
    <xf numFmtId="0" fontId="90" fillId="0" borderId="7" xfId="0" applyFont="1" applyFill="1" applyBorder="1" applyAlignment="1">
      <alignment horizontal="center"/>
    </xf>
    <xf numFmtId="0" fontId="33" fillId="3" borderId="0" xfId="0" applyFont="1" applyFill="1" applyBorder="1"/>
    <xf numFmtId="0" fontId="33" fillId="0" borderId="7" xfId="0" applyFont="1" applyFill="1" applyBorder="1" applyAlignment="1">
      <alignment horizontal="center"/>
    </xf>
    <xf numFmtId="10" fontId="85" fillId="0" borderId="0" xfId="0" applyNumberFormat="1" applyFont="1" applyFill="1" applyBorder="1" applyAlignment="1">
      <alignment horizontal="center"/>
    </xf>
    <xf numFmtId="0" fontId="33" fillId="3" borderId="0" xfId="0" applyFont="1" applyFill="1" applyBorder="1" applyAlignment="1"/>
    <xf numFmtId="165" fontId="33" fillId="3" borderId="0" xfId="0" applyNumberFormat="1" applyFont="1" applyFill="1" applyBorder="1" applyAlignment="1">
      <alignment horizontal="right"/>
    </xf>
    <xf numFmtId="0" fontId="33" fillId="3" borderId="0" xfId="0" applyFont="1" applyFill="1" applyBorder="1" applyAlignment="1">
      <alignment vertical="center"/>
    </xf>
    <xf numFmtId="165" fontId="33" fillId="3" borderId="5" xfId="0" applyNumberFormat="1" applyFont="1" applyFill="1" applyBorder="1" applyAlignment="1">
      <alignment horizontal="right"/>
    </xf>
    <xf numFmtId="0" fontId="33" fillId="3" borderId="5" xfId="0" applyFont="1" applyFill="1" applyBorder="1" applyAlignment="1">
      <alignment vertical="center"/>
    </xf>
    <xf numFmtId="0" fontId="33" fillId="3" borderId="5" xfId="0" applyFont="1" applyFill="1" applyBorder="1" applyAlignment="1"/>
    <xf numFmtId="0" fontId="33" fillId="3" borderId="5" xfId="0" applyFont="1" applyFill="1" applyBorder="1"/>
    <xf numFmtId="165" fontId="93" fillId="5" borderId="90" xfId="0" applyNumberFormat="1" applyFont="1" applyFill="1" applyBorder="1" applyAlignment="1">
      <alignment horizontal="center"/>
    </xf>
    <xf numFmtId="10" fontId="85" fillId="0" borderId="91" xfId="0" applyNumberFormat="1" applyFont="1" applyFill="1" applyBorder="1" applyAlignment="1">
      <alignment horizontal="center"/>
    </xf>
    <xf numFmtId="0" fontId="68" fillId="0" borderId="92" xfId="0" applyFont="1" applyFill="1" applyBorder="1" applyAlignment="1">
      <alignment horizontal="right"/>
    </xf>
    <xf numFmtId="0" fontId="68" fillId="0" borderId="93" xfId="0" applyFont="1" applyFill="1" applyBorder="1" applyAlignment="1">
      <alignment horizontal="right"/>
    </xf>
    <xf numFmtId="0" fontId="68" fillId="0" borderId="94" xfId="0" applyFont="1" applyFill="1" applyBorder="1" applyAlignment="1">
      <alignment horizontal="right"/>
    </xf>
    <xf numFmtId="0" fontId="84" fillId="0" borderId="95" xfId="0" applyFont="1" applyFill="1" applyBorder="1" applyAlignment="1">
      <alignment horizontal="center"/>
    </xf>
    <xf numFmtId="49" fontId="62" fillId="3" borderId="0" xfId="0" applyNumberFormat="1" applyFont="1" applyFill="1" applyBorder="1"/>
    <xf numFmtId="0" fontId="24" fillId="9" borderId="0" xfId="0" applyNumberFormat="1" applyFont="1" applyFill="1" applyBorder="1" applyAlignment="1" applyProtection="1">
      <alignment vertical="center"/>
    </xf>
    <xf numFmtId="0" fontId="24" fillId="9" borderId="0" xfId="0" applyNumberFormat="1" applyFont="1" applyFill="1" applyBorder="1" applyAlignment="1" applyProtection="1">
      <alignment horizontal="center" vertical="center"/>
    </xf>
    <xf numFmtId="0" fontId="24" fillId="9" borderId="0" xfId="0" applyFont="1" applyFill="1" applyBorder="1" applyAlignment="1">
      <alignment vertical="center"/>
    </xf>
    <xf numFmtId="0" fontId="12" fillId="9" borderId="0" xfId="0" applyFont="1" applyFill="1" applyBorder="1" applyAlignment="1"/>
    <xf numFmtId="0" fontId="23" fillId="9" borderId="0" xfId="0" applyFont="1" applyFill="1" applyBorder="1" applyAlignment="1">
      <alignment horizontal="center"/>
    </xf>
    <xf numFmtId="0" fontId="16" fillId="9" borderId="0" xfId="0" applyFont="1" applyFill="1" applyBorder="1" applyAlignment="1">
      <alignment horizontal="center"/>
    </xf>
    <xf numFmtId="0" fontId="30" fillId="9" borderId="0" xfId="0" applyFont="1" applyFill="1" applyBorder="1" applyAlignment="1"/>
    <xf numFmtId="0" fontId="0" fillId="9" borderId="0" xfId="0" applyFill="1" applyBorder="1" applyAlignment="1"/>
    <xf numFmtId="0" fontId="2" fillId="9" borderId="0" xfId="0" applyFont="1" applyFill="1" applyBorder="1"/>
    <xf numFmtId="0" fontId="0" fillId="9" borderId="0" xfId="0" applyFill="1" applyBorder="1"/>
    <xf numFmtId="0" fontId="13" fillId="9" borderId="0" xfId="0" applyNumberFormat="1" applyFont="1" applyFill="1" applyBorder="1" applyAlignment="1" applyProtection="1">
      <alignment horizontal="center" vertical="center"/>
    </xf>
    <xf numFmtId="0" fontId="14" fillId="9" borderId="0" xfId="0" applyFont="1" applyFill="1" applyBorder="1" applyAlignment="1"/>
    <xf numFmtId="0" fontId="27" fillId="9" borderId="0" xfId="0" applyFont="1" applyFill="1" applyBorder="1" applyAlignment="1">
      <alignment horizontal="center" vertical="center"/>
    </xf>
    <xf numFmtId="0" fontId="18" fillId="9" borderId="0" xfId="0" applyFont="1" applyFill="1" applyBorder="1" applyProtection="1">
      <protection locked="0"/>
    </xf>
    <xf numFmtId="0" fontId="0" fillId="9" borderId="0" xfId="0" applyFill="1" applyBorder="1" applyProtection="1">
      <protection locked="0"/>
    </xf>
    <xf numFmtId="0" fontId="2" fillId="9" borderId="0" xfId="0" applyFont="1" applyFill="1" applyBorder="1" applyProtection="1">
      <protection locked="0"/>
    </xf>
    <xf numFmtId="0" fontId="26" fillId="9" borderId="0" xfId="0" applyNumberFormat="1" applyFont="1" applyFill="1" applyBorder="1" applyAlignment="1" applyProtection="1">
      <alignment vertical="center"/>
    </xf>
    <xf numFmtId="0" fontId="26" fillId="9" borderId="0" xfId="0" applyNumberFormat="1" applyFont="1" applyFill="1" applyBorder="1" applyAlignment="1" applyProtection="1">
      <alignment horizontal="center"/>
    </xf>
    <xf numFmtId="0" fontId="72" fillId="9" borderId="0" xfId="0" applyFont="1" applyFill="1" applyBorder="1" applyProtection="1">
      <protection locked="0"/>
    </xf>
    <xf numFmtId="0" fontId="72" fillId="9" borderId="0" xfId="0" applyFont="1" applyFill="1" applyBorder="1" applyAlignment="1">
      <alignment vertical="center"/>
    </xf>
    <xf numFmtId="0" fontId="74" fillId="9" borderId="0" xfId="0" applyFont="1" applyFill="1" applyBorder="1" applyAlignment="1">
      <alignment horizontal="center"/>
    </xf>
    <xf numFmtId="0" fontId="74" fillId="9" borderId="0" xfId="0" applyFont="1" applyFill="1" applyBorder="1" applyAlignment="1">
      <alignment vertical="center"/>
    </xf>
    <xf numFmtId="0" fontId="14" fillId="9" borderId="0" xfId="0" applyFont="1" applyFill="1" applyBorder="1" applyAlignment="1">
      <alignment horizontal="center"/>
    </xf>
    <xf numFmtId="0" fontId="15" fillId="9" borderId="0" xfId="0" applyFont="1" applyFill="1" applyBorder="1" applyAlignment="1">
      <alignment horizontal="center" vertical="center"/>
    </xf>
    <xf numFmtId="0" fontId="74" fillId="9" borderId="0" xfId="0" applyFont="1" applyFill="1" applyBorder="1" applyAlignment="1">
      <alignment horizontal="center" vertical="center"/>
    </xf>
    <xf numFmtId="0" fontId="1" fillId="9" borderId="0" xfId="0" applyFont="1" applyFill="1" applyBorder="1" applyProtection="1">
      <protection locked="0"/>
    </xf>
    <xf numFmtId="0" fontId="24" fillId="9" borderId="0" xfId="0" applyNumberFormat="1" applyFont="1" applyFill="1" applyBorder="1" applyAlignment="1" applyProtection="1">
      <alignment horizontal="center"/>
    </xf>
    <xf numFmtId="0" fontId="13" fillId="9" borderId="0" xfId="0" applyNumberFormat="1" applyFont="1" applyFill="1" applyBorder="1" applyAlignment="1" applyProtection="1">
      <alignment horizontal="center"/>
    </xf>
    <xf numFmtId="0" fontId="45" fillId="0" borderId="0" xfId="0" applyFont="1" applyBorder="1" applyAlignment="1">
      <alignment horizontal="left" readingOrder="1"/>
    </xf>
    <xf numFmtId="0" fontId="65" fillId="0" borderId="0" xfId="0" applyFont="1" applyBorder="1" applyAlignment="1">
      <alignment horizontal="left" readingOrder="1"/>
    </xf>
    <xf numFmtId="0" fontId="19" fillId="3" borderId="79" xfId="0" applyFont="1" applyFill="1" applyBorder="1"/>
    <xf numFmtId="0" fontId="16" fillId="3" borderId="78" xfId="0" applyFont="1" applyFill="1" applyBorder="1"/>
    <xf numFmtId="0" fontId="16" fillId="3" borderId="79" xfId="0" applyFont="1" applyFill="1" applyBorder="1"/>
    <xf numFmtId="0" fontId="62" fillId="3" borderId="79" xfId="0" applyFont="1" applyFill="1" applyBorder="1"/>
    <xf numFmtId="0" fontId="16" fillId="3" borderId="82" xfId="0" applyFont="1" applyFill="1" applyBorder="1"/>
    <xf numFmtId="0" fontId="16" fillId="3" borderId="83" xfId="0" applyFont="1" applyFill="1" applyBorder="1"/>
    <xf numFmtId="0" fontId="74" fillId="3" borderId="104" xfId="0" applyFont="1" applyFill="1" applyBorder="1" applyAlignment="1">
      <alignment horizontal="center" vertical="center"/>
    </xf>
    <xf numFmtId="0" fontId="74" fillId="3" borderId="105" xfId="0" applyFont="1" applyFill="1" applyBorder="1" applyAlignment="1">
      <alignment horizontal="center" vertical="center"/>
    </xf>
    <xf numFmtId="0" fontId="62" fillId="3" borderId="83" xfId="0" applyFont="1" applyFill="1" applyBorder="1"/>
    <xf numFmtId="0" fontId="16" fillId="3" borderId="104" xfId="0" applyFont="1" applyFill="1" applyBorder="1"/>
    <xf numFmtId="0" fontId="16" fillId="3" borderId="105" xfId="0" applyFont="1" applyFill="1" applyBorder="1"/>
    <xf numFmtId="0" fontId="16" fillId="3" borderId="106" xfId="0" applyFont="1" applyFill="1" applyBorder="1"/>
    <xf numFmtId="0" fontId="16" fillId="3" borderId="107" xfId="0" applyFont="1" applyFill="1" applyBorder="1"/>
    <xf numFmtId="0" fontId="89" fillId="3" borderId="79" xfId="0" applyFont="1" applyFill="1" applyBorder="1"/>
    <xf numFmtId="10" fontId="22" fillId="3" borderId="78" xfId="0" applyNumberFormat="1" applyFont="1" applyFill="1" applyBorder="1" applyAlignment="1">
      <alignment horizontal="center"/>
    </xf>
    <xf numFmtId="0" fontId="33" fillId="3" borderId="79" xfId="0" applyFont="1" applyFill="1" applyBorder="1"/>
    <xf numFmtId="10" fontId="23" fillId="3" borderId="78" xfId="0" applyNumberFormat="1" applyFont="1" applyFill="1" applyBorder="1" applyAlignment="1">
      <alignment horizontal="right"/>
    </xf>
    <xf numFmtId="0" fontId="33" fillId="3" borderId="83" xfId="0" applyFont="1" applyFill="1" applyBorder="1"/>
    <xf numFmtId="0" fontId="16" fillId="3" borderId="87" xfId="0" applyFont="1" applyFill="1" applyBorder="1"/>
    <xf numFmtId="0" fontId="16" fillId="3" borderId="88" xfId="0" applyFont="1" applyFill="1" applyBorder="1"/>
    <xf numFmtId="0" fontId="16" fillId="3" borderId="89" xfId="0" applyFont="1" applyFill="1" applyBorder="1"/>
    <xf numFmtId="0" fontId="95" fillId="3" borderId="0" xfId="0" applyFont="1" applyFill="1" applyBorder="1"/>
    <xf numFmtId="10" fontId="33" fillId="3" borderId="0" xfId="0" applyNumberFormat="1" applyFont="1" applyFill="1" applyBorder="1" applyAlignment="1">
      <alignment horizontal="left"/>
    </xf>
    <xf numFmtId="10" fontId="95" fillId="3" borderId="1" xfId="0" applyNumberFormat="1" applyFont="1" applyFill="1" applyBorder="1" applyAlignment="1"/>
    <xf numFmtId="10" fontId="95" fillId="3" borderId="29" xfId="0" applyNumberFormat="1" applyFont="1" applyFill="1" applyBorder="1" applyAlignment="1"/>
    <xf numFmtId="10" fontId="95" fillId="3" borderId="0" xfId="0" applyNumberFormat="1" applyFont="1" applyFill="1" applyBorder="1" applyAlignment="1">
      <alignment horizontal="right"/>
    </xf>
    <xf numFmtId="0" fontId="97" fillId="3" borderId="0" xfId="0" applyFont="1" applyFill="1" applyBorder="1"/>
    <xf numFmtId="0" fontId="81" fillId="3" borderId="0" xfId="0" applyFont="1" applyFill="1" applyBorder="1" applyAlignment="1">
      <alignment horizontal="right"/>
    </xf>
    <xf numFmtId="10" fontId="92" fillId="3" borderId="0" xfId="0" applyNumberFormat="1" applyFont="1" applyFill="1" applyBorder="1" applyAlignment="1"/>
    <xf numFmtId="10" fontId="93" fillId="5" borderId="90" xfId="0" applyNumberFormat="1" applyFont="1" applyFill="1" applyBorder="1" applyAlignment="1">
      <alignment horizontal="center"/>
    </xf>
    <xf numFmtId="0" fontId="98" fillId="0" borderId="10" xfId="0" applyFont="1" applyFill="1" applyBorder="1" applyAlignment="1">
      <alignment horizontal="right"/>
    </xf>
    <xf numFmtId="0" fontId="99" fillId="0" borderId="11" xfId="0" applyFont="1" applyFill="1" applyBorder="1" applyAlignment="1">
      <alignment horizontal="center"/>
    </xf>
    <xf numFmtId="0" fontId="99" fillId="0" borderId="6" xfId="0" applyFont="1" applyFill="1" applyBorder="1" applyAlignment="1">
      <alignment horizontal="center"/>
    </xf>
    <xf numFmtId="0" fontId="99" fillId="3" borderId="0" xfId="0" applyFont="1" applyFill="1" applyBorder="1" applyAlignment="1">
      <alignment horizontal="center"/>
    </xf>
    <xf numFmtId="0" fontId="100" fillId="0" borderId="13" xfId="0" applyFont="1" applyFill="1" applyBorder="1" applyAlignment="1">
      <alignment horizontal="right"/>
    </xf>
    <xf numFmtId="0" fontId="100" fillId="0" borderId="14" xfId="0" applyFont="1" applyFill="1" applyBorder="1" applyAlignment="1">
      <alignment horizontal="right"/>
    </xf>
    <xf numFmtId="0" fontId="100" fillId="0" borderId="15" xfId="0" applyFont="1" applyFill="1" applyBorder="1" applyAlignment="1">
      <alignment horizontal="right"/>
    </xf>
    <xf numFmtId="0" fontId="101" fillId="0" borderId="8" xfId="0" applyFont="1" applyFill="1" applyBorder="1"/>
    <xf numFmtId="0" fontId="97" fillId="3" borderId="0" xfId="0" applyFont="1" applyFill="1" applyBorder="1" applyAlignment="1">
      <alignment horizontal="center" vertical="center"/>
    </xf>
    <xf numFmtId="0" fontId="102" fillId="0" borderId="12" xfId="0" applyFont="1" applyFill="1" applyBorder="1"/>
    <xf numFmtId="0" fontId="103" fillId="0" borderId="6" xfId="0" applyFont="1" applyFill="1" applyBorder="1" applyAlignment="1">
      <alignment horizontal="center"/>
    </xf>
    <xf numFmtId="0" fontId="62" fillId="0" borderId="0" xfId="0" applyFont="1" applyBorder="1"/>
    <xf numFmtId="0" fontId="95" fillId="3" borderId="79" xfId="0" applyFont="1" applyFill="1" applyBorder="1"/>
    <xf numFmtId="0" fontId="96" fillId="3" borderId="79" xfId="0" applyFont="1" applyFill="1" applyBorder="1"/>
    <xf numFmtId="10" fontId="16" fillId="3" borderId="78" xfId="0" applyNumberFormat="1" applyFont="1" applyFill="1" applyBorder="1" applyAlignment="1">
      <alignment horizontal="right"/>
    </xf>
    <xf numFmtId="49" fontId="16" fillId="3" borderId="88" xfId="0" applyNumberFormat="1" applyFont="1" applyFill="1" applyBorder="1"/>
    <xf numFmtId="10" fontId="76" fillId="3" borderId="0" xfId="0" applyNumberFormat="1" applyFont="1" applyFill="1" applyBorder="1" applyAlignment="1">
      <alignment horizontal="left"/>
    </xf>
    <xf numFmtId="0" fontId="32" fillId="0" borderId="88" xfId="0" applyFont="1" applyBorder="1"/>
    <xf numFmtId="0" fontId="95" fillId="3" borderId="88" xfId="0" applyFont="1" applyFill="1" applyBorder="1"/>
    <xf numFmtId="0" fontId="95" fillId="0" borderId="88" xfId="0" applyFont="1" applyBorder="1"/>
    <xf numFmtId="0" fontId="95" fillId="0" borderId="0" xfId="0" applyFont="1" applyBorder="1" applyAlignment="1"/>
    <xf numFmtId="0" fontId="32" fillId="0" borderId="0" xfId="0" applyFont="1" applyBorder="1" applyAlignment="1"/>
    <xf numFmtId="0" fontId="32" fillId="3" borderId="0" xfId="0" applyFont="1" applyFill="1" applyBorder="1"/>
    <xf numFmtId="0" fontId="32" fillId="0" borderId="0" xfId="0" applyFont="1" applyBorder="1" applyAlignment="1">
      <alignment horizontal="right"/>
    </xf>
    <xf numFmtId="0" fontId="104" fillId="3" borderId="0" xfId="0" applyFont="1" applyFill="1" applyBorder="1"/>
    <xf numFmtId="0" fontId="95" fillId="3" borderId="89" xfId="0" applyFont="1" applyFill="1" applyBorder="1"/>
    <xf numFmtId="0" fontId="32" fillId="0" borderId="0" xfId="0" applyFont="1" applyBorder="1"/>
    <xf numFmtId="0" fontId="95" fillId="0" borderId="88" xfId="0" applyFont="1" applyBorder="1" applyAlignment="1"/>
    <xf numFmtId="0" fontId="105" fillId="3" borderId="88" xfId="0" applyFont="1" applyFill="1" applyBorder="1"/>
    <xf numFmtId="0" fontId="48" fillId="10" borderId="0" xfId="0" applyFont="1" applyFill="1" applyBorder="1" applyProtection="1">
      <protection locked="0"/>
    </xf>
    <xf numFmtId="0" fontId="37" fillId="7" borderId="20" xfId="1" applyFont="1" applyFill="1" applyBorder="1" applyAlignment="1" applyProtection="1">
      <alignment horizontal="center" vertical="center"/>
    </xf>
    <xf numFmtId="0" fontId="37" fillId="7" borderId="21" xfId="1" applyFont="1" applyFill="1" applyBorder="1" applyAlignment="1" applyProtection="1">
      <alignment horizontal="center" vertical="center"/>
    </xf>
    <xf numFmtId="0" fontId="37" fillId="7" borderId="22" xfId="1" applyFont="1" applyFill="1" applyBorder="1" applyAlignment="1" applyProtection="1">
      <alignment horizontal="center" vertical="center"/>
    </xf>
    <xf numFmtId="0" fontId="37" fillId="7" borderId="23" xfId="1" applyFont="1" applyFill="1" applyBorder="1" applyAlignment="1" applyProtection="1">
      <alignment horizontal="center" vertical="center"/>
    </xf>
    <xf numFmtId="0" fontId="37" fillId="7" borderId="24" xfId="1" applyFont="1" applyFill="1" applyBorder="1" applyAlignment="1" applyProtection="1">
      <alignment horizontal="center" vertical="center"/>
    </xf>
    <xf numFmtId="0" fontId="37" fillId="7" borderId="25" xfId="1" applyFont="1" applyFill="1" applyBorder="1" applyAlignment="1" applyProtection="1">
      <alignment horizontal="center" vertical="center"/>
    </xf>
    <xf numFmtId="0" fontId="35" fillId="0" borderId="0" xfId="0" applyFont="1" applyFill="1" applyBorder="1" applyAlignment="1" applyProtection="1">
      <alignment horizontal="center" vertical="center"/>
    </xf>
    <xf numFmtId="49" fontId="39" fillId="7" borderId="45" xfId="0" applyNumberFormat="1" applyFont="1" applyFill="1" applyBorder="1" applyAlignment="1" applyProtection="1">
      <alignment horizontal="center" vertical="center"/>
    </xf>
    <xf numFmtId="49" fontId="40" fillId="7" borderId="46" xfId="0" applyNumberFormat="1" applyFont="1" applyFill="1" applyBorder="1" applyAlignment="1" applyProtection="1">
      <alignment horizontal="center" vertical="center"/>
    </xf>
    <xf numFmtId="49" fontId="40" fillId="7" borderId="47" xfId="0" applyNumberFormat="1" applyFont="1" applyFill="1" applyBorder="1" applyAlignment="1" applyProtection="1">
      <alignment horizontal="center" vertical="center"/>
    </xf>
    <xf numFmtId="49" fontId="38" fillId="7" borderId="48" xfId="0" applyNumberFormat="1" applyFont="1" applyFill="1" applyBorder="1" applyAlignment="1" applyProtection="1">
      <alignment horizontal="center" vertical="center"/>
    </xf>
    <xf numFmtId="49" fontId="38" fillId="7" borderId="49" xfId="0" applyNumberFormat="1" applyFont="1" applyFill="1" applyBorder="1" applyAlignment="1" applyProtection="1">
      <alignment horizontal="center" vertical="center"/>
    </xf>
    <xf numFmtId="49" fontId="38" fillId="7" borderId="50" xfId="0" applyNumberFormat="1" applyFont="1" applyFill="1" applyBorder="1" applyAlignment="1" applyProtection="1">
      <alignment horizontal="center" vertical="center"/>
    </xf>
    <xf numFmtId="0" fontId="35" fillId="0" borderId="0" xfId="0" applyFont="1" applyFill="1" applyBorder="1" applyAlignment="1" applyProtection="1">
      <alignment horizontal="center"/>
    </xf>
    <xf numFmtId="49" fontId="59" fillId="7" borderId="26" xfId="0" applyNumberFormat="1" applyFont="1" applyFill="1" applyBorder="1" applyAlignment="1" applyProtection="1">
      <alignment horizontal="center" vertical="center"/>
    </xf>
    <xf numFmtId="49" fontId="59" fillId="7" borderId="27" xfId="0" applyNumberFormat="1" applyFont="1" applyFill="1" applyBorder="1" applyAlignment="1" applyProtection="1">
      <alignment horizontal="center" vertical="center"/>
    </xf>
    <xf numFmtId="49" fontId="59" fillId="7" borderId="28" xfId="0" applyNumberFormat="1" applyFont="1" applyFill="1" applyBorder="1" applyAlignment="1" applyProtection="1">
      <alignment horizontal="center" vertical="center"/>
    </xf>
    <xf numFmtId="0" fontId="21" fillId="10" borderId="0" xfId="0" applyFont="1" applyFill="1" applyBorder="1" applyAlignment="1">
      <alignment horizontal="center" shrinkToFit="1"/>
    </xf>
    <xf numFmtId="0" fontId="47" fillId="11" borderId="55" xfId="0" applyFont="1" applyFill="1" applyBorder="1" applyAlignment="1">
      <alignment horizontal="center"/>
    </xf>
    <xf numFmtId="0" fontId="47" fillId="11" borderId="56" xfId="0" applyFont="1" applyFill="1" applyBorder="1" applyAlignment="1">
      <alignment horizontal="center"/>
    </xf>
    <xf numFmtId="0" fontId="47" fillId="11" borderId="57" xfId="0" applyFont="1" applyFill="1" applyBorder="1" applyAlignment="1">
      <alignment horizontal="center"/>
    </xf>
    <xf numFmtId="0" fontId="45" fillId="10" borderId="52" xfId="0" applyFont="1" applyFill="1" applyBorder="1" applyAlignment="1">
      <alignment horizontal="center"/>
    </xf>
    <xf numFmtId="0" fontId="45" fillId="10" borderId="0" xfId="0" applyFont="1" applyFill="1" applyBorder="1" applyAlignment="1">
      <alignment horizontal="center"/>
    </xf>
    <xf numFmtId="0" fontId="45" fillId="10" borderId="66" xfId="0" applyFont="1" applyFill="1" applyBorder="1" applyAlignment="1">
      <alignment horizontal="center"/>
    </xf>
    <xf numFmtId="0" fontId="43" fillId="10" borderId="52" xfId="0" applyFont="1" applyFill="1" applyBorder="1" applyAlignment="1">
      <alignment horizontal="center"/>
    </xf>
    <xf numFmtId="0" fontId="43" fillId="10" borderId="0" xfId="0" applyFont="1" applyFill="1" applyBorder="1" applyAlignment="1">
      <alignment horizontal="center"/>
    </xf>
    <xf numFmtId="0" fontId="43" fillId="10" borderId="66" xfId="0" applyFont="1" applyFill="1" applyBorder="1" applyAlignment="1">
      <alignment horizontal="center"/>
    </xf>
    <xf numFmtId="0" fontId="53" fillId="10" borderId="0" xfId="0" applyFont="1" applyFill="1" applyBorder="1" applyAlignment="1" applyProtection="1">
      <alignment horizontal="center" vertical="center"/>
      <protection locked="0"/>
    </xf>
    <xf numFmtId="0" fontId="12" fillId="10" borderId="0" xfId="0" applyFont="1" applyFill="1" applyBorder="1"/>
    <xf numFmtId="0" fontId="50" fillId="12" borderId="58" xfId="0" applyFont="1" applyFill="1" applyBorder="1" applyAlignment="1">
      <alignment horizontal="center" vertical="center"/>
    </xf>
    <xf numFmtId="0" fontId="50" fillId="12" borderId="59" xfId="0" applyFont="1" applyFill="1" applyBorder="1" applyAlignment="1">
      <alignment horizontal="center" vertical="center"/>
    </xf>
    <xf numFmtId="0" fontId="52" fillId="10" borderId="0" xfId="1" applyFont="1" applyFill="1" applyBorder="1" applyAlignment="1" applyProtection="1">
      <alignment horizontal="center" vertical="center"/>
      <protection locked="0"/>
    </xf>
    <xf numFmtId="0" fontId="51" fillId="10" borderId="0" xfId="0" applyFont="1" applyFill="1" applyBorder="1" applyAlignment="1" applyProtection="1">
      <alignment horizontal="center" vertical="center"/>
      <protection locked="0"/>
    </xf>
    <xf numFmtId="0" fontId="51" fillId="10" borderId="52" xfId="1" applyFont="1" applyFill="1" applyBorder="1" applyAlignment="1" applyProtection="1">
      <alignment horizontal="center" vertical="center"/>
      <protection locked="0"/>
    </xf>
    <xf numFmtId="0" fontId="51" fillId="10" borderId="0" xfId="1" applyFont="1" applyFill="1" applyBorder="1" applyAlignment="1" applyProtection="1">
      <alignment horizontal="center" vertical="center"/>
      <protection locked="0"/>
    </xf>
    <xf numFmtId="0" fontId="51" fillId="10" borderId="53" xfId="1" applyFont="1" applyFill="1" applyBorder="1" applyAlignment="1" applyProtection="1">
      <alignment horizontal="center" vertical="center"/>
      <protection locked="0"/>
    </xf>
    <xf numFmtId="0" fontId="60" fillId="7" borderId="97" xfId="0" applyNumberFormat="1" applyFont="1" applyFill="1" applyBorder="1" applyAlignment="1" applyProtection="1">
      <alignment horizontal="center" vertical="center"/>
    </xf>
    <xf numFmtId="0" fontId="60" fillId="7" borderId="98" xfId="0" applyNumberFormat="1" applyFont="1" applyFill="1" applyBorder="1" applyAlignment="1" applyProtection="1">
      <alignment horizontal="center" vertical="center"/>
    </xf>
    <xf numFmtId="0" fontId="60" fillId="7" borderId="99" xfId="0" applyNumberFormat="1" applyFont="1" applyFill="1" applyBorder="1" applyAlignment="1" applyProtection="1">
      <alignment horizontal="center" vertical="center"/>
    </xf>
    <xf numFmtId="0" fontId="75" fillId="7" borderId="100" xfId="0" applyFont="1" applyFill="1" applyBorder="1" applyAlignment="1">
      <alignment horizontal="center" vertical="center"/>
    </xf>
    <xf numFmtId="0" fontId="75" fillId="7" borderId="96" xfId="0" applyFont="1" applyFill="1" applyBorder="1" applyAlignment="1">
      <alignment horizontal="center" vertical="center"/>
    </xf>
    <xf numFmtId="0" fontId="75" fillId="7" borderId="101" xfId="0" applyFont="1" applyFill="1" applyBorder="1" applyAlignment="1">
      <alignment horizontal="center" vertical="center"/>
    </xf>
    <xf numFmtId="0" fontId="75" fillId="7" borderId="102" xfId="0" applyFont="1" applyFill="1" applyBorder="1" applyAlignment="1">
      <alignment horizontal="center" vertical="center"/>
    </xf>
    <xf numFmtId="0" fontId="75" fillId="7" borderId="56" xfId="0" applyFont="1" applyFill="1" applyBorder="1" applyAlignment="1">
      <alignment horizontal="center" vertical="center"/>
    </xf>
    <xf numFmtId="0" fontId="75" fillId="7" borderId="103" xfId="0" applyFont="1" applyFill="1" applyBorder="1" applyAlignment="1">
      <alignment horizontal="center" vertical="center"/>
    </xf>
    <xf numFmtId="0" fontId="94" fillId="7" borderId="102" xfId="0" applyFont="1" applyFill="1" applyBorder="1" applyAlignment="1">
      <alignment horizontal="center" vertical="center"/>
    </xf>
    <xf numFmtId="0" fontId="94" fillId="7" borderId="56" xfId="0" applyFont="1" applyFill="1" applyBorder="1" applyAlignment="1">
      <alignment horizontal="center" vertical="center"/>
    </xf>
    <xf numFmtId="0" fontId="94" fillId="7" borderId="103" xfId="0" applyFont="1" applyFill="1" applyBorder="1" applyAlignment="1">
      <alignment horizontal="center" vertical="center"/>
    </xf>
    <xf numFmtId="0" fontId="60" fillId="7" borderId="67" xfId="0" applyNumberFormat="1" applyFont="1" applyFill="1" applyBorder="1" applyAlignment="1" applyProtection="1">
      <alignment horizontal="center" vertical="center"/>
    </xf>
    <xf numFmtId="0" fontId="60" fillId="7" borderId="68" xfId="0" applyNumberFormat="1" applyFont="1" applyFill="1" applyBorder="1" applyAlignment="1" applyProtection="1">
      <alignment horizontal="center" vertical="center"/>
    </xf>
    <xf numFmtId="0" fontId="60" fillId="7" borderId="69" xfId="0" applyNumberFormat="1" applyFont="1" applyFill="1" applyBorder="1" applyAlignment="1" applyProtection="1">
      <alignment horizontal="center" vertical="center"/>
    </xf>
    <xf numFmtId="0" fontId="26" fillId="7" borderId="72" xfId="0" applyFont="1" applyFill="1" applyBorder="1" applyAlignment="1">
      <alignment horizontal="center" vertical="center"/>
    </xf>
    <xf numFmtId="0" fontId="26" fillId="7" borderId="73" xfId="0" applyFont="1" applyFill="1" applyBorder="1" applyAlignment="1">
      <alignment horizontal="center" vertical="center"/>
    </xf>
    <xf numFmtId="0" fontId="26" fillId="7" borderId="74" xfId="0" applyFont="1" applyFill="1" applyBorder="1" applyAlignment="1">
      <alignment horizontal="center" vertical="center"/>
    </xf>
    <xf numFmtId="0" fontId="26" fillId="7" borderId="84" xfId="0" applyFont="1" applyFill="1" applyBorder="1" applyAlignment="1">
      <alignment horizontal="center" vertical="center"/>
    </xf>
    <xf numFmtId="0" fontId="26" fillId="7" borderId="85" xfId="0" applyFont="1" applyFill="1" applyBorder="1" applyAlignment="1">
      <alignment horizontal="center" vertical="center"/>
    </xf>
    <xf numFmtId="0" fontId="26" fillId="7" borderId="86" xfId="0" applyFont="1" applyFill="1" applyBorder="1" applyAlignment="1">
      <alignment horizontal="center" vertical="center"/>
    </xf>
    <xf numFmtId="0" fontId="75" fillId="7" borderId="108" xfId="0" applyFont="1" applyFill="1" applyBorder="1" applyAlignment="1">
      <alignment horizontal="center" vertical="center"/>
    </xf>
    <xf numFmtId="0" fontId="75" fillId="7" borderId="16" xfId="0" applyFont="1" applyFill="1" applyBorder="1" applyAlignment="1">
      <alignment horizontal="center" vertical="center"/>
    </xf>
    <xf numFmtId="0" fontId="75" fillId="7" borderId="109" xfId="0" applyFont="1" applyFill="1" applyBorder="1" applyAlignment="1">
      <alignment horizontal="center" vertical="center"/>
    </xf>
    <xf numFmtId="0" fontId="60" fillId="7" borderId="110" xfId="0" applyNumberFormat="1" applyFont="1" applyFill="1" applyBorder="1" applyAlignment="1" applyProtection="1">
      <alignment horizontal="center" vertical="center"/>
    </xf>
    <xf numFmtId="0" fontId="60" fillId="7" borderId="111" xfId="0" applyNumberFormat="1" applyFont="1" applyFill="1" applyBorder="1" applyAlignment="1" applyProtection="1">
      <alignment horizontal="center" vertical="center"/>
    </xf>
    <xf numFmtId="0" fontId="60" fillId="7" borderId="112" xfId="0" applyNumberFormat="1" applyFont="1" applyFill="1" applyBorder="1" applyAlignment="1" applyProtection="1">
      <alignment horizontal="center" vertical="center"/>
    </xf>
  </cellXfs>
  <cellStyles count="3">
    <cellStyle name="Hipervínculo" xfId="1" builtinId="8"/>
    <cellStyle name="Moneda" xfId="2" builtinId="4"/>
    <cellStyle name="Normal" xfId="0" builtinId="0"/>
  </cellStyles>
  <dxfs count="5">
    <dxf>
      <font>
        <b/>
        <i val="0"/>
        <condense val="0"/>
        <extend val="0"/>
        <color indexed="10"/>
      </font>
      <fill>
        <patternFill>
          <bgColor indexed="13"/>
        </patternFill>
      </fill>
    </dxf>
    <dxf>
      <font>
        <b/>
        <i val="0"/>
        <condense val="0"/>
        <extend val="0"/>
        <color indexed="9"/>
      </font>
      <fill>
        <patternFill>
          <bgColor indexed="63"/>
        </patternFill>
      </fill>
    </dxf>
    <dxf>
      <font>
        <b/>
        <i val="0"/>
        <condense val="0"/>
        <extend val="0"/>
        <color indexed="10"/>
      </font>
      <fill>
        <patternFill>
          <bgColor indexed="13"/>
        </patternFill>
      </fill>
    </dxf>
    <dxf>
      <font>
        <b/>
        <i val="0"/>
        <condense val="0"/>
        <extend val="0"/>
        <color indexed="9"/>
      </font>
      <fill>
        <patternFill>
          <bgColor indexed="63"/>
        </patternFill>
      </fill>
    </dxf>
    <dxf>
      <font>
        <b/>
        <i val="0"/>
        <condense val="0"/>
        <extend val="0"/>
        <color indexed="10"/>
      </font>
      <fill>
        <patternFill>
          <bgColor indexed="13"/>
        </patternFill>
      </fill>
    </dxf>
  </dxfs>
  <tableStyles count="0" defaultTableStyle="TableStyleMedium9" defaultPivotStyle="PivotStyleLight16"/>
  <colors>
    <mruColors>
      <color rgb="FF008000"/>
      <color rgb="FF008080"/>
      <color rgb="FF800080"/>
      <color rgb="FFCCFFCC"/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jpeg"/><Relationship Id="rId3" Type="http://schemas.openxmlformats.org/officeDocument/2006/relationships/hyperlink" Target="#'VAN y TIR'!A1"/><Relationship Id="rId7" Type="http://schemas.openxmlformats.org/officeDocument/2006/relationships/hyperlink" Target="#producto"/><Relationship Id="rId2" Type="http://schemas.openxmlformats.org/officeDocument/2006/relationships/image" Target="../media/image1.png"/><Relationship Id="rId1" Type="http://schemas.openxmlformats.org/officeDocument/2006/relationships/hyperlink" Target="mailto:atencion@e.ditor.com" TargetMode="External"/><Relationship Id="rId6" Type="http://schemas.openxmlformats.org/officeDocument/2006/relationships/image" Target="../media/image3.jpeg"/><Relationship Id="rId5" Type="http://schemas.openxmlformats.org/officeDocument/2006/relationships/hyperlink" Target="#ARRIBAinfogrl"/><Relationship Id="rId4" Type="http://schemas.openxmlformats.org/officeDocument/2006/relationships/image" Target="../media/image2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producto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mailto:atencion@e.ditor.com?subject=Producto%20Plan%20de%20Publicidad" TargetMode="External"/><Relationship Id="rId13" Type="http://schemas.openxmlformats.org/officeDocument/2006/relationships/hyperlink" Target="#'VAN y TIR'!A1"/><Relationship Id="rId18" Type="http://schemas.openxmlformats.org/officeDocument/2006/relationships/hyperlink" Target="#'VAN y TIR'!A1"/><Relationship Id="rId26" Type="http://schemas.openxmlformats.org/officeDocument/2006/relationships/image" Target="../media/image4.jpeg"/><Relationship Id="rId3" Type="http://schemas.openxmlformats.org/officeDocument/2006/relationships/hyperlink" Target="#'VAN y TIR'!A1"/><Relationship Id="rId21" Type="http://schemas.openxmlformats.org/officeDocument/2006/relationships/hyperlink" Target="#producto"/><Relationship Id="rId7" Type="http://schemas.openxmlformats.org/officeDocument/2006/relationships/image" Target="../media/image7.jpeg"/><Relationship Id="rId12" Type="http://schemas.openxmlformats.org/officeDocument/2006/relationships/hyperlink" Target="#'VAN y TIR'!A1"/><Relationship Id="rId17" Type="http://schemas.openxmlformats.org/officeDocument/2006/relationships/hyperlink" Target="#'VAN y TIR'!A1"/><Relationship Id="rId25" Type="http://schemas.openxmlformats.org/officeDocument/2006/relationships/hyperlink" Target="#producto"/><Relationship Id="rId2" Type="http://schemas.openxmlformats.org/officeDocument/2006/relationships/image" Target="http://www.abanfin.com/modules/Manuales/dirfinan/f-inversiones/images/Inversion1-4.gif" TargetMode="External"/><Relationship Id="rId16" Type="http://schemas.openxmlformats.org/officeDocument/2006/relationships/hyperlink" Target="#'VAN y TIR'!A1"/><Relationship Id="rId20" Type="http://schemas.openxmlformats.org/officeDocument/2006/relationships/image" Target="../media/image8.gif"/><Relationship Id="rId1" Type="http://schemas.openxmlformats.org/officeDocument/2006/relationships/image" Target="../media/image5.png"/><Relationship Id="rId6" Type="http://schemas.openxmlformats.org/officeDocument/2006/relationships/hyperlink" Target="#ARRIBAinfogrl"/><Relationship Id="rId11" Type="http://schemas.openxmlformats.org/officeDocument/2006/relationships/hyperlink" Target="#'VAN y TIR'!A1"/><Relationship Id="rId24" Type="http://schemas.openxmlformats.org/officeDocument/2006/relationships/hyperlink" Target="#producto"/><Relationship Id="rId5" Type="http://schemas.openxmlformats.org/officeDocument/2006/relationships/image" Target="http://www.abanfin.com/modules/Manuales/dirfinan/f-inversiones/images/image107.gif" TargetMode="External"/><Relationship Id="rId15" Type="http://schemas.openxmlformats.org/officeDocument/2006/relationships/hyperlink" Target="#'VAN y TIR'!A1"/><Relationship Id="rId23" Type="http://schemas.openxmlformats.org/officeDocument/2006/relationships/hyperlink" Target="#producto"/><Relationship Id="rId10" Type="http://schemas.openxmlformats.org/officeDocument/2006/relationships/hyperlink" Target="#'VAN y TIR'!A1"/><Relationship Id="rId19" Type="http://schemas.openxmlformats.org/officeDocument/2006/relationships/hyperlink" Target="http://www.venmas.com/venmas/administracion/analisis_de_inversiones" TargetMode="External"/><Relationship Id="rId4" Type="http://schemas.openxmlformats.org/officeDocument/2006/relationships/image" Target="../media/image6.png"/><Relationship Id="rId9" Type="http://schemas.openxmlformats.org/officeDocument/2006/relationships/image" Target="../media/image1.png"/><Relationship Id="rId14" Type="http://schemas.openxmlformats.org/officeDocument/2006/relationships/hyperlink" Target="#'VAN y TIR'!A1"/><Relationship Id="rId22" Type="http://schemas.openxmlformats.org/officeDocument/2006/relationships/hyperlink" Target="#producto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151415</xdr:colOff>
      <xdr:row>7</xdr:row>
      <xdr:rowOff>247651</xdr:rowOff>
    </xdr:from>
    <xdr:to>
      <xdr:col>16</xdr:col>
      <xdr:colOff>419100</xdr:colOff>
      <xdr:row>8</xdr:row>
      <xdr:rowOff>152401</xdr:rowOff>
    </xdr:to>
    <xdr:pic>
      <xdr:nvPicPr>
        <xdr:cNvPr id="149509" name="Picture 5" descr="EDITOR">
          <a:hlinkClick xmlns:r="http://schemas.openxmlformats.org/officeDocument/2006/relationships" r:id="rId1" tooltip="atención al cliente: atencion@e.ditor.com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399815" y="1333501"/>
          <a:ext cx="848710" cy="323850"/>
        </a:xfrm>
        <a:prstGeom prst="rect">
          <a:avLst/>
        </a:prstGeom>
        <a:noFill/>
        <a:ln w="57150">
          <a:solidFill>
            <a:srgbClr val="00808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16</xdr:col>
      <xdr:colOff>514350</xdr:colOff>
      <xdr:row>22</xdr:row>
      <xdr:rowOff>38100</xdr:rowOff>
    </xdr:from>
    <xdr:to>
      <xdr:col>17</xdr:col>
      <xdr:colOff>142875</xdr:colOff>
      <xdr:row>23</xdr:row>
      <xdr:rowOff>123825</xdr:rowOff>
    </xdr:to>
    <xdr:pic>
      <xdr:nvPicPr>
        <xdr:cNvPr id="149510" name="Picture 6" descr="iiiii007">
          <a:hlinkClick xmlns:r="http://schemas.openxmlformats.org/officeDocument/2006/relationships" r:id="rId3" tooltip="Ir a la hoja VAN y TI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7343775" y="3400425"/>
          <a:ext cx="209550" cy="2381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90678</xdr:colOff>
      <xdr:row>22</xdr:row>
      <xdr:rowOff>47626</xdr:rowOff>
    </xdr:from>
    <xdr:to>
      <xdr:col>4</xdr:col>
      <xdr:colOff>266700</xdr:colOff>
      <xdr:row>23</xdr:row>
      <xdr:rowOff>104776</xdr:rowOff>
    </xdr:to>
    <xdr:pic>
      <xdr:nvPicPr>
        <xdr:cNvPr id="149511" name="Picture 7" descr="iiiii010">
          <a:hlinkClick xmlns:r="http://schemas.openxmlformats.org/officeDocument/2006/relationships" r:id="rId5" tooltip="Información general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347978" y="3409951"/>
          <a:ext cx="176022" cy="209550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257175</xdr:colOff>
      <xdr:row>18</xdr:row>
      <xdr:rowOff>47624</xdr:rowOff>
    </xdr:from>
    <xdr:to>
      <xdr:col>11</xdr:col>
      <xdr:colOff>581025</xdr:colOff>
      <xdr:row>29</xdr:row>
      <xdr:rowOff>89895</xdr:rowOff>
    </xdr:to>
    <xdr:pic>
      <xdr:nvPicPr>
        <xdr:cNvPr id="7" name="Picture 205" descr="Fotolia_36549914_XS">
          <a:hlinkClick xmlns:r="http://schemas.openxmlformats.org/officeDocument/2006/relationships" r:id="rId7" tooltip="Recomendado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duotone>
            <a:schemeClr val="bg2">
              <a:shade val="45000"/>
              <a:satMod val="135000"/>
            </a:schemeClr>
            <a:prstClr val="white"/>
          </a:duotone>
        </a:blip>
        <a:srcRect/>
        <a:stretch>
          <a:fillRect/>
        </a:stretch>
      </xdr:blipFill>
      <xdr:spPr bwMode="auto">
        <a:xfrm>
          <a:off x="3619500" y="3228974"/>
          <a:ext cx="1619250" cy="1623421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38100</xdr:colOff>
      <xdr:row>26</xdr:row>
      <xdr:rowOff>133350</xdr:rowOff>
    </xdr:from>
    <xdr:to>
      <xdr:col>13</xdr:col>
      <xdr:colOff>19050</xdr:colOff>
      <xdr:row>28</xdr:row>
      <xdr:rowOff>19050</xdr:rowOff>
    </xdr:to>
    <xdr:sp macro="" textlink="">
      <xdr:nvSpPr>
        <xdr:cNvPr id="19585" name="Text Box 129">
          <a:hlinkClick xmlns:r="http://schemas.openxmlformats.org/officeDocument/2006/relationships" r:id="rId1" tooltip="recomendado (información)"/>
        </xdr:cNvPr>
        <xdr:cNvSpPr txBox="1">
          <a:spLocks noChangeAspect="1" noChangeArrowheads="1"/>
        </xdr:cNvSpPr>
      </xdr:nvSpPr>
      <xdr:spPr bwMode="auto">
        <a:xfrm>
          <a:off x="7667625" y="4791075"/>
          <a:ext cx="1676400" cy="190500"/>
        </a:xfrm>
        <a:prstGeom prst="rect">
          <a:avLst/>
        </a:prstGeom>
        <a:solidFill>
          <a:srgbClr val="C00000"/>
        </a:solidFill>
        <a:ln w="28575" algn="ctr">
          <a:solidFill>
            <a:srgbClr val="C00000"/>
          </a:solidFill>
          <a:miter lim="800000"/>
          <a:headEnd/>
          <a:tailEnd/>
        </a:ln>
        <a:effectLst>
          <a:outerShdw blurRad="165100" sx="102000" sy="102000" algn="ctr" rotWithShape="0">
            <a:prstClr val="black">
              <a:alpha val="40000"/>
            </a:prstClr>
          </a:outerShdw>
        </a:effectLst>
      </xdr:spPr>
      <xdr:txBody>
        <a:bodyPr vertOverflow="clip" wrap="square" lIns="36576" tIns="22860" rIns="36576" bIns="22860" anchor="b" upright="1"/>
        <a:lstStyle/>
        <a:p>
          <a:pPr algn="ctr" rtl="0">
            <a:defRPr sz="1000"/>
          </a:pPr>
          <a:r>
            <a:rPr lang="es-ES" sz="1100" b="1" i="0" u="none" strike="noStrike" baseline="0">
              <a:solidFill>
                <a:srgbClr val="FFFF99"/>
              </a:solidFill>
              <a:latin typeface="Segoe UI" pitchFamily="34" charset="0"/>
              <a:ea typeface="Tahoma"/>
              <a:cs typeface="Segoe UI" pitchFamily="34" charset="0"/>
            </a:rPr>
            <a:t>recomendado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93151</xdr:colOff>
      <xdr:row>187</xdr:row>
      <xdr:rowOff>61509</xdr:rowOff>
    </xdr:from>
    <xdr:to>
      <xdr:col>7</xdr:col>
      <xdr:colOff>436051</xdr:colOff>
      <xdr:row>189</xdr:row>
      <xdr:rowOff>99609</xdr:rowOff>
    </xdr:to>
    <xdr:pic>
      <xdr:nvPicPr>
        <xdr:cNvPr id="144403" name="Picture 19" descr="Fórmula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246520" y="31631234"/>
          <a:ext cx="3821946" cy="4255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9</xdr:col>
      <xdr:colOff>66675</xdr:colOff>
      <xdr:row>198</xdr:row>
      <xdr:rowOff>0</xdr:rowOff>
    </xdr:from>
    <xdr:to>
      <xdr:col>9</xdr:col>
      <xdr:colOff>285750</xdr:colOff>
      <xdr:row>201</xdr:row>
      <xdr:rowOff>200025</xdr:rowOff>
    </xdr:to>
    <xdr:sp macro="" textlink="">
      <xdr:nvSpPr>
        <xdr:cNvPr id="144407" name="AutoShape 23"/>
        <xdr:cNvSpPr>
          <a:spLocks/>
        </xdr:cNvSpPr>
      </xdr:nvSpPr>
      <xdr:spPr bwMode="auto">
        <a:xfrm>
          <a:off x="5743575" y="38233350"/>
          <a:ext cx="219075" cy="819150"/>
        </a:xfrm>
        <a:prstGeom prst="rightBrace">
          <a:avLst>
            <a:gd name="adj1" fmla="val 27091"/>
            <a:gd name="adj2" fmla="val 50000"/>
          </a:avLst>
        </a:prstGeom>
        <a:noFill/>
        <a:ln w="6350">
          <a:solidFill>
            <a:srgbClr val="993300"/>
          </a:solidFill>
          <a:round/>
          <a:headEnd/>
          <a:tailEnd/>
        </a:ln>
        <a:effectLst/>
      </xdr:spPr>
    </xdr:sp>
    <xdr:clientData/>
  </xdr:twoCellAnchor>
  <xdr:oneCellAnchor>
    <xdr:from>
      <xdr:col>9</xdr:col>
      <xdr:colOff>304800</xdr:colOff>
      <xdr:row>199</xdr:row>
      <xdr:rowOff>114300</xdr:rowOff>
    </xdr:from>
    <xdr:ext cx="714375" cy="282575"/>
    <xdr:sp macro="" textlink="">
      <xdr:nvSpPr>
        <xdr:cNvPr id="144409" name="Text Box 25"/>
        <xdr:cNvSpPr txBox="1">
          <a:spLocks noChangeArrowheads="1"/>
        </xdr:cNvSpPr>
      </xdr:nvSpPr>
      <xdr:spPr bwMode="auto">
        <a:xfrm>
          <a:off x="5981700" y="38557200"/>
          <a:ext cx="714375" cy="276225"/>
        </a:xfrm>
        <a:prstGeom prst="rect">
          <a:avLst/>
        </a:prstGeom>
        <a:noFill/>
        <a:ln w="9525" algn="ctr">
          <a:noFill/>
          <a:miter lim="800000"/>
          <a:headEnd/>
          <a:tailEnd/>
        </a:ln>
        <a:effectLst>
          <a:prstShdw prst="shdw17" dist="28398" dir="6993903">
            <a:srgbClr val="FFCC99">
              <a:gamma/>
              <a:shade val="60000"/>
              <a:invGamma/>
            </a:srgbClr>
          </a:prstShdw>
        </a:effectLst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es-ES" sz="1400" b="0" i="0" u="none" strike="noStrike" baseline="0">
              <a:solidFill>
                <a:srgbClr val="993300"/>
              </a:solidFill>
              <a:latin typeface="Arial"/>
              <a:cs typeface="Arial"/>
            </a:rPr>
            <a:t>DATOS</a:t>
          </a:r>
        </a:p>
      </xdr:txBody>
    </xdr:sp>
    <xdr:clientData/>
  </xdr:oneCellAnchor>
  <xdr:twoCellAnchor>
    <xdr:from>
      <xdr:col>6</xdr:col>
      <xdr:colOff>57636</xdr:colOff>
      <xdr:row>204</xdr:row>
      <xdr:rowOff>9526</xdr:rowOff>
    </xdr:from>
    <xdr:to>
      <xdr:col>8</xdr:col>
      <xdr:colOff>193730</xdr:colOff>
      <xdr:row>204</xdr:row>
      <xdr:rowOff>177586</xdr:rowOff>
    </xdr:to>
    <xdr:sp macro="" textlink="">
      <xdr:nvSpPr>
        <xdr:cNvPr id="144412" name="Rectangle 28"/>
        <xdr:cNvSpPr>
          <a:spLocks noChangeArrowheads="1"/>
        </xdr:cNvSpPr>
      </xdr:nvSpPr>
      <xdr:spPr bwMode="auto">
        <a:xfrm>
          <a:off x="2931280" y="34993721"/>
          <a:ext cx="1653636" cy="168060"/>
        </a:xfrm>
        <a:prstGeom prst="rect">
          <a:avLst/>
        </a:prstGeom>
        <a:noFill/>
        <a:ln w="38100" algn="ctr">
          <a:solidFill>
            <a:srgbClr val="FF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5</xdr:col>
      <xdr:colOff>666750</xdr:colOff>
      <xdr:row>204</xdr:row>
      <xdr:rowOff>9525</xdr:rowOff>
    </xdr:from>
    <xdr:to>
      <xdr:col>6</xdr:col>
      <xdr:colOff>50047</xdr:colOff>
      <xdr:row>204</xdr:row>
      <xdr:rowOff>95251</xdr:rowOff>
    </xdr:to>
    <xdr:sp macro="" textlink="">
      <xdr:nvSpPr>
        <xdr:cNvPr id="144415" name="Line 31"/>
        <xdr:cNvSpPr>
          <a:spLocks noChangeShapeType="1"/>
        </xdr:cNvSpPr>
      </xdr:nvSpPr>
      <xdr:spPr bwMode="auto">
        <a:xfrm flipH="1" flipV="1">
          <a:off x="2819400" y="35423475"/>
          <a:ext cx="269122" cy="85726"/>
        </a:xfrm>
        <a:prstGeom prst="line">
          <a:avLst/>
        </a:prstGeom>
        <a:noFill/>
        <a:ln w="28575">
          <a:solidFill>
            <a:srgbClr val="FF0000"/>
          </a:solidFill>
          <a:round/>
          <a:headEnd/>
          <a:tailEnd type="triangle" w="med" len="med"/>
        </a:ln>
        <a:effectLst/>
      </xdr:spPr>
    </xdr:sp>
    <xdr:clientData/>
  </xdr:twoCellAnchor>
  <xdr:twoCellAnchor editAs="oneCell">
    <xdr:from>
      <xdr:col>8</xdr:col>
      <xdr:colOff>591520</xdr:colOff>
      <xdr:row>202</xdr:row>
      <xdr:rowOff>87179</xdr:rowOff>
    </xdr:from>
    <xdr:to>
      <xdr:col>9</xdr:col>
      <xdr:colOff>2466815</xdr:colOff>
      <xdr:row>205</xdr:row>
      <xdr:rowOff>614120</xdr:rowOff>
    </xdr:to>
    <xdr:sp macro="" textlink="">
      <xdr:nvSpPr>
        <xdr:cNvPr id="144421" name="Text Box 37"/>
        <xdr:cNvSpPr txBox="1">
          <a:spLocks noChangeArrowheads="1"/>
        </xdr:cNvSpPr>
      </xdr:nvSpPr>
      <xdr:spPr bwMode="auto">
        <a:xfrm>
          <a:off x="5153995" y="35062979"/>
          <a:ext cx="2761120" cy="1165116"/>
        </a:xfrm>
        <a:prstGeom prst="rect">
          <a:avLst/>
        </a:prstGeom>
        <a:solidFill>
          <a:srgbClr val="FFCC99"/>
        </a:solidFill>
        <a:ln w="9525" algn="ctr">
          <a:solidFill>
            <a:schemeClr val="accent2">
              <a:lumMod val="50000"/>
            </a:schemeClr>
          </a:solidFill>
          <a:miter lim="800000"/>
          <a:headEnd/>
          <a:tailEnd/>
        </a:ln>
        <a:effectLst/>
      </xdr:spPr>
      <xdr:txBody>
        <a:bodyPr vertOverflow="clip" wrap="square" lIns="108000" tIns="118800" rIns="90000" bIns="46800" anchor="t" upright="1"/>
        <a:lstStyle/>
        <a:p>
          <a:pPr algn="l" rtl="0">
            <a:defRPr sz="1000"/>
          </a:pPr>
          <a:r>
            <a:rPr lang="es-ES" sz="1050" b="1" i="0" u="none" strike="noStrike" baseline="0">
              <a:solidFill>
                <a:srgbClr val="993300"/>
              </a:solidFill>
              <a:latin typeface="Tahoma"/>
              <a:ea typeface="Tahoma"/>
              <a:cs typeface="Tahoma"/>
            </a:rPr>
            <a:t>La fórmula del V.A.N. con Excel©:</a:t>
          </a:r>
        </a:p>
        <a:p>
          <a:pPr algn="l" rtl="0">
            <a:defRPr sz="1000"/>
          </a:pPr>
          <a:r>
            <a:rPr lang="es-ES" sz="8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1º Se aplica la función VNA:</a:t>
          </a: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Valor Neto "Actualizado"</a:t>
          </a:r>
          <a:endParaRPr lang="es-ES" sz="800" b="1" i="0" u="none" strike="noStrike" baseline="0">
            <a:solidFill>
              <a:srgbClr val="000000"/>
            </a:solidFill>
            <a:latin typeface="Tahoma"/>
            <a:ea typeface="Tahoma"/>
            <a:cs typeface="Tahoma"/>
          </a:endParaRPr>
        </a:p>
        <a:p>
          <a:pPr algn="l" rtl="0">
            <a:defRPr sz="1000"/>
          </a:pPr>
          <a:r>
            <a:rPr lang="es-ES" sz="8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</a:t>
          </a: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- TASA: En este caso celda</a:t>
          </a:r>
          <a:r>
            <a:rPr lang="es-ES" sz="800" b="0" i="0" u="none" strike="noStrike" baseline="0">
              <a:solidFill>
                <a:srgbClr val="008000"/>
              </a:solidFill>
              <a:latin typeface="Tahoma"/>
              <a:ea typeface="Tahoma"/>
              <a:cs typeface="Tahoma"/>
            </a:rPr>
            <a:t> </a:t>
          </a:r>
          <a:r>
            <a:rPr lang="es-ES" sz="800" b="1" i="0" u="none" strike="noStrike" baseline="0">
              <a:solidFill>
                <a:srgbClr val="008000"/>
              </a:solidFill>
              <a:latin typeface="Tahoma"/>
              <a:ea typeface="Tahoma"/>
              <a:cs typeface="Tahoma"/>
            </a:rPr>
            <a:t>F202</a:t>
          </a:r>
        </a:p>
        <a:p>
          <a:pPr algn="l" rtl="0">
            <a:defRPr sz="1000"/>
          </a:pP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  - Valor1 (Flujo): En este caso rango </a:t>
          </a:r>
          <a:r>
            <a:rPr lang="es-ES" sz="800" b="1" i="0" u="none" strike="noStrike" baseline="0">
              <a:solidFill>
                <a:srgbClr val="993300"/>
              </a:solidFill>
              <a:latin typeface="Tahoma"/>
              <a:ea typeface="Tahoma"/>
              <a:cs typeface="Tahoma"/>
            </a:rPr>
            <a:t>G201:I201</a:t>
          </a:r>
          <a:endParaRPr lang="es-ES" sz="800" b="0" i="0" u="none" strike="noStrike" baseline="0">
            <a:solidFill>
              <a:srgbClr val="000000"/>
            </a:solidFill>
            <a:latin typeface="Tahoma"/>
            <a:ea typeface="Tahoma"/>
            <a:cs typeface="Tahoma"/>
          </a:endParaRPr>
        </a:p>
        <a:p>
          <a:pPr algn="l" rtl="0">
            <a:defRPr sz="1000"/>
          </a:pPr>
          <a:r>
            <a:rPr lang="es-ES" sz="8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2º</a:t>
          </a: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</a:t>
          </a:r>
          <a:r>
            <a:rPr lang="es-ES" sz="8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Se le resta la inversión: </a:t>
          </a:r>
        </a:p>
        <a:p>
          <a:pPr algn="l" rtl="0">
            <a:defRPr sz="1000"/>
          </a:pPr>
          <a:r>
            <a:rPr lang="es-ES" sz="8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  </a:t>
          </a: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En este caso G204:</a:t>
          </a:r>
          <a:r>
            <a:rPr lang="es-ES" sz="800" b="0" i="0" u="none" strike="noStrike" baseline="0">
              <a:solidFill>
                <a:srgbClr val="FF0000"/>
              </a:solidFill>
              <a:latin typeface="Tahoma"/>
              <a:ea typeface="Tahoma"/>
              <a:cs typeface="Tahoma"/>
            </a:rPr>
            <a:t> </a:t>
          </a:r>
          <a:r>
            <a:rPr lang="es-ES" sz="800" b="1" i="0" u="none" strike="noStrike" baseline="0">
              <a:solidFill>
                <a:srgbClr val="800080"/>
              </a:solidFill>
              <a:latin typeface="Tahoma"/>
              <a:ea typeface="Tahoma"/>
              <a:cs typeface="Tahoma"/>
            </a:rPr>
            <a:t>-F200</a:t>
          </a: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. </a:t>
          </a:r>
        </a:p>
        <a:p>
          <a:pPr algn="l" rtl="0">
            <a:defRPr sz="1000"/>
          </a:pP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  Si la inversión está en negativo es </a:t>
          </a:r>
          <a:r>
            <a:rPr lang="es-ES" sz="800" b="1" i="0" u="none" strike="noStrike" baseline="0">
              <a:solidFill>
                <a:srgbClr val="800080"/>
              </a:solidFill>
              <a:latin typeface="Tahoma"/>
              <a:ea typeface="Tahoma"/>
              <a:cs typeface="Tahoma"/>
            </a:rPr>
            <a:t>+F200</a:t>
          </a: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.</a:t>
          </a:r>
        </a:p>
      </xdr:txBody>
    </xdr:sp>
    <xdr:clientData/>
  </xdr:twoCellAnchor>
  <xdr:oneCellAnchor>
    <xdr:from>
      <xdr:col>9</xdr:col>
      <xdr:colOff>1743935</xdr:colOff>
      <xdr:row>135</xdr:row>
      <xdr:rowOff>260904</xdr:rowOff>
    </xdr:from>
    <xdr:ext cx="491801" cy="208711"/>
    <xdr:sp macro="" textlink="">
      <xdr:nvSpPr>
        <xdr:cNvPr id="144422" name="Text Box 38">
          <a:hlinkClick xmlns:r="http://schemas.openxmlformats.org/officeDocument/2006/relationships" r:id="rId3" tooltip="Volver a la hoja"/>
        </xdr:cNvPr>
        <xdr:cNvSpPr txBox="1">
          <a:spLocks noChangeAspect="1" noChangeArrowheads="1"/>
        </xdr:cNvSpPr>
      </xdr:nvSpPr>
      <xdr:spPr bwMode="auto">
        <a:xfrm>
          <a:off x="7192235" y="22692279"/>
          <a:ext cx="491801" cy="208711"/>
        </a:xfrm>
        <a:prstGeom prst="rect">
          <a:avLst/>
        </a:prstGeom>
        <a:solidFill>
          <a:srgbClr val="008080"/>
        </a:solidFill>
        <a:ln w="9525" algn="ctr">
          <a:noFill/>
          <a:miter lim="800000"/>
          <a:headEnd/>
          <a:tailEnd/>
        </a:ln>
        <a:effectLst/>
      </xdr:spPr>
      <xdr:txBody>
        <a:bodyPr vertOverflow="clip" wrap="none" lIns="36576" tIns="22860" rIns="36576" bIns="22860" anchor="ctr" upright="1">
          <a:spAutoFit/>
        </a:bodyPr>
        <a:lstStyle/>
        <a:p>
          <a:pPr algn="ctr" rtl="0">
            <a:defRPr sz="1000"/>
          </a:pPr>
          <a:r>
            <a:rPr lang="es-ES" sz="1050" b="1" i="0" u="none" strike="noStrike" baseline="0">
              <a:solidFill>
                <a:schemeClr val="bg1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oneCellAnchor>
  <xdr:twoCellAnchor>
    <xdr:from>
      <xdr:col>3</xdr:col>
      <xdr:colOff>66676</xdr:colOff>
      <xdr:row>274</xdr:row>
      <xdr:rowOff>28575</xdr:rowOff>
    </xdr:from>
    <xdr:to>
      <xdr:col>5</xdr:col>
      <xdr:colOff>800101</xdr:colOff>
      <xdr:row>276</xdr:row>
      <xdr:rowOff>38101</xdr:rowOff>
    </xdr:to>
    <xdr:pic>
      <xdr:nvPicPr>
        <xdr:cNvPr id="144429" name="Picture 45" descr="Fórmula"/>
        <xdr:cNvPicPr>
          <a:picLocks noChangeAspect="1" noChangeArrowheads="1"/>
        </xdr:cNvPicPr>
      </xdr:nvPicPr>
      <xdr:blipFill>
        <a:blip xmlns:r="http://schemas.openxmlformats.org/officeDocument/2006/relationships" r:embed="rId4" r:link="rId5" cstate="print"/>
        <a:srcRect/>
        <a:stretch>
          <a:fillRect/>
        </a:stretch>
      </xdr:blipFill>
      <xdr:spPr bwMode="auto">
        <a:xfrm>
          <a:off x="381001" y="49710975"/>
          <a:ext cx="2571750" cy="4476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9</xdr:col>
      <xdr:colOff>47625</xdr:colOff>
      <xdr:row>281</xdr:row>
      <xdr:rowOff>1</xdr:rowOff>
    </xdr:from>
    <xdr:to>
      <xdr:col>9</xdr:col>
      <xdr:colOff>285750</xdr:colOff>
      <xdr:row>285</xdr:row>
      <xdr:rowOff>1</xdr:rowOff>
    </xdr:to>
    <xdr:sp macro="" textlink="">
      <xdr:nvSpPr>
        <xdr:cNvPr id="144430" name="AutoShape 46"/>
        <xdr:cNvSpPr>
          <a:spLocks/>
        </xdr:cNvSpPr>
      </xdr:nvSpPr>
      <xdr:spPr bwMode="auto">
        <a:xfrm>
          <a:off x="5495925" y="51187351"/>
          <a:ext cx="238125" cy="914400"/>
        </a:xfrm>
        <a:prstGeom prst="rightBrace">
          <a:avLst>
            <a:gd name="adj1" fmla="val 37802"/>
            <a:gd name="adj2" fmla="val 50000"/>
          </a:avLst>
        </a:prstGeom>
        <a:noFill/>
        <a:ln w="6350">
          <a:solidFill>
            <a:srgbClr val="993300"/>
          </a:solidFill>
          <a:round/>
          <a:headEnd/>
          <a:tailEnd/>
        </a:ln>
        <a:effectLst/>
      </xdr:spPr>
    </xdr:sp>
    <xdr:clientData/>
  </xdr:twoCellAnchor>
  <xdr:oneCellAnchor>
    <xdr:from>
      <xdr:col>9</xdr:col>
      <xdr:colOff>314325</xdr:colOff>
      <xdr:row>282</xdr:row>
      <xdr:rowOff>85725</xdr:rowOff>
    </xdr:from>
    <xdr:ext cx="714375" cy="282575"/>
    <xdr:sp macro="" textlink="">
      <xdr:nvSpPr>
        <xdr:cNvPr id="144431" name="Text Box 47"/>
        <xdr:cNvSpPr txBox="1">
          <a:spLocks noChangeArrowheads="1"/>
        </xdr:cNvSpPr>
      </xdr:nvSpPr>
      <xdr:spPr bwMode="auto">
        <a:xfrm>
          <a:off x="5762625" y="51501675"/>
          <a:ext cx="714375" cy="282575"/>
        </a:xfrm>
        <a:prstGeom prst="rect">
          <a:avLst/>
        </a:prstGeom>
        <a:noFill/>
        <a:ln w="9525" algn="ctr">
          <a:noFill/>
          <a:miter lim="800000"/>
          <a:headEnd/>
          <a:tailEnd/>
        </a:ln>
        <a:effectLst>
          <a:prstShdw prst="shdw17" dist="28398" dir="6993903">
            <a:srgbClr val="FFCC99">
              <a:gamma/>
              <a:shade val="60000"/>
              <a:invGamma/>
            </a:srgbClr>
          </a:prstShdw>
        </a:effectLst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es-ES" sz="1400" b="0" i="0" u="none" strike="noStrike" baseline="0">
              <a:solidFill>
                <a:srgbClr val="993300"/>
              </a:solidFill>
              <a:latin typeface="Arial"/>
              <a:cs typeface="Arial"/>
            </a:rPr>
            <a:t>DATOS</a:t>
          </a:r>
        </a:p>
      </xdr:txBody>
    </xdr:sp>
    <xdr:clientData/>
  </xdr:oneCellAnchor>
  <xdr:twoCellAnchor editAs="oneCell">
    <xdr:from>
      <xdr:col>7</xdr:col>
      <xdr:colOff>495300</xdr:colOff>
      <xdr:row>272</xdr:row>
      <xdr:rowOff>85725</xdr:rowOff>
    </xdr:from>
    <xdr:to>
      <xdr:col>9</xdr:col>
      <xdr:colOff>2476500</xdr:colOff>
      <xdr:row>278</xdr:row>
      <xdr:rowOff>85725</xdr:rowOff>
    </xdr:to>
    <xdr:sp macro="" textlink="">
      <xdr:nvSpPr>
        <xdr:cNvPr id="144438" name="Text Box 54"/>
        <xdr:cNvSpPr txBox="1">
          <a:spLocks noChangeArrowheads="1"/>
        </xdr:cNvSpPr>
      </xdr:nvSpPr>
      <xdr:spPr bwMode="auto">
        <a:xfrm>
          <a:off x="4295775" y="49358550"/>
          <a:ext cx="3629025" cy="1143000"/>
        </a:xfrm>
        <a:prstGeom prst="rect">
          <a:avLst/>
        </a:prstGeom>
        <a:solidFill>
          <a:srgbClr val="FFCC99"/>
        </a:solidFill>
        <a:ln w="9525" algn="ctr">
          <a:solidFill>
            <a:schemeClr val="accent2">
              <a:lumMod val="50000"/>
            </a:schemeClr>
          </a:solidFill>
          <a:miter lim="800000"/>
          <a:headEnd/>
          <a:tailEnd/>
        </a:ln>
        <a:effectLst/>
      </xdr:spPr>
      <xdr:txBody>
        <a:bodyPr vertOverflow="clip" wrap="square" lIns="108000" tIns="118800" rIns="90000" bIns="46800" anchor="t" upright="1"/>
        <a:lstStyle/>
        <a:p>
          <a:pPr algn="l" rtl="0">
            <a:defRPr sz="1000"/>
          </a:pPr>
          <a:r>
            <a:rPr lang="es-ES" sz="1050" b="1" i="0" u="none" strike="noStrike" baseline="0">
              <a:solidFill>
                <a:srgbClr val="993300"/>
              </a:solidFill>
              <a:latin typeface="Tahoma"/>
              <a:ea typeface="Tahoma"/>
              <a:cs typeface="Tahoma"/>
            </a:rPr>
            <a:t>Cálculo de la TIR con Excel©:</a:t>
          </a:r>
        </a:p>
        <a:p>
          <a:pPr algn="l" rtl="0">
            <a:defRPr sz="1000"/>
          </a:pPr>
          <a:r>
            <a:rPr lang="es-ES" sz="8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1º El importe de la inversión debe incluirse </a:t>
          </a:r>
          <a:r>
            <a:rPr lang="es-ES" sz="800" b="1" i="0" u="none" strike="noStrike" baseline="0">
              <a:solidFill>
                <a:srgbClr val="FF0000"/>
              </a:solidFill>
              <a:latin typeface="Tahoma"/>
              <a:ea typeface="Tahoma"/>
              <a:cs typeface="Tahoma"/>
            </a:rPr>
            <a:t>en NEGATIVO</a:t>
          </a:r>
          <a:r>
            <a:rPr lang="es-ES" sz="8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en el rango de los Flujos de caja </a:t>
          </a: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(1er lugar).</a:t>
          </a:r>
          <a:endParaRPr lang="es-ES" sz="800" b="1" i="0" u="none" strike="noStrike" baseline="0">
            <a:solidFill>
              <a:srgbClr val="000000"/>
            </a:solidFill>
            <a:latin typeface="Tahoma"/>
            <a:ea typeface="Tahoma"/>
            <a:cs typeface="Tahoma"/>
          </a:endParaRPr>
        </a:p>
        <a:p>
          <a:pPr algn="l" rtl="0">
            <a:defRPr sz="1000"/>
          </a:pP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Es importante que dicha primera cifra esté en negativo o dará error.</a:t>
          </a:r>
          <a:r>
            <a:rPr lang="es-ES" sz="8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</a:t>
          </a:r>
        </a:p>
        <a:p>
          <a:pPr algn="l" rtl="0">
            <a:defRPr sz="1000"/>
          </a:pPr>
          <a:r>
            <a:rPr lang="es-ES" sz="8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2</a:t>
          </a: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º </a:t>
          </a:r>
          <a:r>
            <a:rPr lang="es-ES" sz="8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Se aplica la función TIR en todo el rango</a:t>
          </a: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.</a:t>
          </a:r>
          <a:r>
            <a:rPr lang="es-ES" sz="8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</a:t>
          </a:r>
        </a:p>
        <a:p>
          <a:pPr algn="l" rtl="0">
            <a:defRPr sz="1000"/>
          </a:pPr>
          <a:r>
            <a:rPr lang="es-ES" sz="8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  </a:t>
          </a: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En este caso F285:I285 </a:t>
          </a:r>
        </a:p>
        <a:p>
          <a:pPr algn="l" rtl="0">
            <a:defRPr sz="1000"/>
          </a:pPr>
          <a:r>
            <a:rPr lang="es-ES" sz="8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   En algunos casos pueden aparecer valores sin sentido económico.</a:t>
          </a:r>
        </a:p>
      </xdr:txBody>
    </xdr:sp>
    <xdr:clientData/>
  </xdr:twoCellAnchor>
  <xdr:twoCellAnchor>
    <xdr:from>
      <xdr:col>7</xdr:col>
      <xdr:colOff>0</xdr:colOff>
      <xdr:row>358</xdr:row>
      <xdr:rowOff>0</xdr:rowOff>
    </xdr:from>
    <xdr:to>
      <xdr:col>7</xdr:col>
      <xdr:colOff>752475</xdr:colOff>
      <xdr:row>358</xdr:row>
      <xdr:rowOff>0</xdr:rowOff>
    </xdr:to>
    <xdr:sp macro="" textlink="">
      <xdr:nvSpPr>
        <xdr:cNvPr id="144449" name="Line 65"/>
        <xdr:cNvSpPr>
          <a:spLocks noChangeShapeType="1"/>
        </xdr:cNvSpPr>
      </xdr:nvSpPr>
      <xdr:spPr bwMode="auto">
        <a:xfrm>
          <a:off x="4029075" y="70494525"/>
          <a:ext cx="752475" cy="0"/>
        </a:xfrm>
        <a:prstGeom prst="line">
          <a:avLst/>
        </a:prstGeom>
        <a:noFill/>
        <a:ln w="9525">
          <a:noFill/>
          <a:round/>
          <a:headEnd/>
          <a:tailEnd type="triangle" w="med" len="med"/>
        </a:ln>
        <a:effectLst>
          <a:prstShdw prst="shdw17" dist="28398" dir="6993903">
            <a:srgbClr val="FFFFFF">
              <a:gamma/>
              <a:shade val="60000"/>
              <a:invGamma/>
            </a:srgbClr>
          </a:prstShdw>
        </a:effectLst>
      </xdr:spPr>
    </xdr:sp>
    <xdr:clientData/>
  </xdr:twoCellAnchor>
  <xdr:twoCellAnchor>
    <xdr:from>
      <xdr:col>7</xdr:col>
      <xdr:colOff>28575</xdr:colOff>
      <xdr:row>358</xdr:row>
      <xdr:rowOff>0</xdr:rowOff>
    </xdr:from>
    <xdr:to>
      <xdr:col>7</xdr:col>
      <xdr:colOff>752475</xdr:colOff>
      <xdr:row>358</xdr:row>
      <xdr:rowOff>0</xdr:rowOff>
    </xdr:to>
    <xdr:sp macro="" textlink="">
      <xdr:nvSpPr>
        <xdr:cNvPr id="144450" name="Line 66"/>
        <xdr:cNvSpPr>
          <a:spLocks noChangeShapeType="1"/>
        </xdr:cNvSpPr>
      </xdr:nvSpPr>
      <xdr:spPr bwMode="auto">
        <a:xfrm>
          <a:off x="4057650" y="70494525"/>
          <a:ext cx="723900" cy="0"/>
        </a:xfrm>
        <a:prstGeom prst="line">
          <a:avLst/>
        </a:prstGeom>
        <a:noFill/>
        <a:ln w="9525">
          <a:noFill/>
          <a:round/>
          <a:headEnd/>
          <a:tailEnd type="triangle" w="med" len="med"/>
        </a:ln>
        <a:effectLst>
          <a:prstShdw prst="shdw17" dist="28398" dir="6993903">
            <a:srgbClr val="FFFFFF">
              <a:gamma/>
              <a:shade val="60000"/>
              <a:invGamma/>
            </a:srgbClr>
          </a:prstShdw>
        </a:effectLst>
      </xdr:spPr>
    </xdr:sp>
    <xdr:clientData/>
  </xdr:twoCellAnchor>
  <xdr:twoCellAnchor>
    <xdr:from>
      <xdr:col>5</xdr:col>
      <xdr:colOff>523875</xdr:colOff>
      <xdr:row>358</xdr:row>
      <xdr:rowOff>0</xdr:rowOff>
    </xdr:from>
    <xdr:to>
      <xdr:col>6</xdr:col>
      <xdr:colOff>447675</xdr:colOff>
      <xdr:row>358</xdr:row>
      <xdr:rowOff>0</xdr:rowOff>
    </xdr:to>
    <xdr:sp macro="" textlink="">
      <xdr:nvSpPr>
        <xdr:cNvPr id="144451" name="Line 67"/>
        <xdr:cNvSpPr>
          <a:spLocks noChangeShapeType="1"/>
        </xdr:cNvSpPr>
      </xdr:nvSpPr>
      <xdr:spPr bwMode="auto">
        <a:xfrm>
          <a:off x="2905125" y="70494525"/>
          <a:ext cx="809625" cy="0"/>
        </a:xfrm>
        <a:prstGeom prst="line">
          <a:avLst/>
        </a:prstGeom>
        <a:noFill/>
        <a:ln w="9525">
          <a:noFill/>
          <a:round/>
          <a:headEnd/>
          <a:tailEnd type="triangle" w="med" len="med"/>
        </a:ln>
        <a:effectLst>
          <a:prstShdw prst="shdw17" dist="28398" dir="6993903">
            <a:srgbClr val="FFFFFF">
              <a:gamma/>
              <a:shade val="60000"/>
              <a:invGamma/>
            </a:srgbClr>
          </a:prstShdw>
        </a:effectLst>
      </xdr:spPr>
    </xdr:sp>
    <xdr:clientData/>
  </xdr:twoCellAnchor>
  <xdr:twoCellAnchor>
    <xdr:from>
      <xdr:col>8</xdr:col>
      <xdr:colOff>0</xdr:colOff>
      <xdr:row>384</xdr:row>
      <xdr:rowOff>0</xdr:rowOff>
    </xdr:from>
    <xdr:to>
      <xdr:col>8</xdr:col>
      <xdr:colOff>752475</xdr:colOff>
      <xdr:row>384</xdr:row>
      <xdr:rowOff>0</xdr:rowOff>
    </xdr:to>
    <xdr:sp macro="" textlink="">
      <xdr:nvSpPr>
        <xdr:cNvPr id="144459" name="Line 75"/>
        <xdr:cNvSpPr>
          <a:spLocks noChangeShapeType="1"/>
        </xdr:cNvSpPr>
      </xdr:nvSpPr>
      <xdr:spPr bwMode="auto">
        <a:xfrm>
          <a:off x="4791075" y="74704575"/>
          <a:ext cx="752475" cy="0"/>
        </a:xfrm>
        <a:prstGeom prst="line">
          <a:avLst/>
        </a:prstGeom>
        <a:noFill/>
        <a:ln w="9525">
          <a:noFill/>
          <a:round/>
          <a:headEnd/>
          <a:tailEnd type="triangle" w="med" len="med"/>
        </a:ln>
        <a:effectLst>
          <a:prstShdw prst="shdw17" dist="28398" dir="6993903">
            <a:srgbClr val="FFFFFF">
              <a:gamma/>
              <a:shade val="60000"/>
              <a:invGamma/>
            </a:srgbClr>
          </a:prstShdw>
        </a:effectLst>
      </xdr:spPr>
    </xdr:sp>
    <xdr:clientData/>
  </xdr:twoCellAnchor>
  <xdr:twoCellAnchor>
    <xdr:from>
      <xdr:col>8</xdr:col>
      <xdr:colOff>28575</xdr:colOff>
      <xdr:row>384</xdr:row>
      <xdr:rowOff>0</xdr:rowOff>
    </xdr:from>
    <xdr:to>
      <xdr:col>8</xdr:col>
      <xdr:colOff>752475</xdr:colOff>
      <xdr:row>384</xdr:row>
      <xdr:rowOff>0</xdr:rowOff>
    </xdr:to>
    <xdr:sp macro="" textlink="">
      <xdr:nvSpPr>
        <xdr:cNvPr id="144460" name="Line 76"/>
        <xdr:cNvSpPr>
          <a:spLocks noChangeShapeType="1"/>
        </xdr:cNvSpPr>
      </xdr:nvSpPr>
      <xdr:spPr bwMode="auto">
        <a:xfrm>
          <a:off x="4819650" y="74704575"/>
          <a:ext cx="723900" cy="0"/>
        </a:xfrm>
        <a:prstGeom prst="line">
          <a:avLst/>
        </a:prstGeom>
        <a:noFill/>
        <a:ln w="9525">
          <a:noFill/>
          <a:round/>
          <a:headEnd/>
          <a:tailEnd type="triangle" w="med" len="med"/>
        </a:ln>
        <a:effectLst>
          <a:prstShdw prst="shdw17" dist="28398" dir="6993903">
            <a:srgbClr val="FFFFFF">
              <a:gamma/>
              <a:shade val="60000"/>
              <a:invGamma/>
            </a:srgbClr>
          </a:prstShdw>
        </a:effectLst>
      </xdr:spPr>
    </xdr:sp>
    <xdr:clientData/>
  </xdr:twoCellAnchor>
  <xdr:twoCellAnchor>
    <xdr:from>
      <xdr:col>5</xdr:col>
      <xdr:colOff>523875</xdr:colOff>
      <xdr:row>384</xdr:row>
      <xdr:rowOff>0</xdr:rowOff>
    </xdr:from>
    <xdr:to>
      <xdr:col>6</xdr:col>
      <xdr:colOff>447675</xdr:colOff>
      <xdr:row>384</xdr:row>
      <xdr:rowOff>0</xdr:rowOff>
    </xdr:to>
    <xdr:sp macro="" textlink="">
      <xdr:nvSpPr>
        <xdr:cNvPr id="144461" name="Line 77"/>
        <xdr:cNvSpPr>
          <a:spLocks noChangeShapeType="1"/>
        </xdr:cNvSpPr>
      </xdr:nvSpPr>
      <xdr:spPr bwMode="auto">
        <a:xfrm>
          <a:off x="2905125" y="74704575"/>
          <a:ext cx="809625" cy="0"/>
        </a:xfrm>
        <a:prstGeom prst="line">
          <a:avLst/>
        </a:prstGeom>
        <a:noFill/>
        <a:ln w="9525">
          <a:noFill/>
          <a:round/>
          <a:headEnd/>
          <a:tailEnd type="triangle" w="med" len="med"/>
        </a:ln>
        <a:effectLst>
          <a:prstShdw prst="shdw17" dist="28398" dir="6993903">
            <a:srgbClr val="FFFFFF">
              <a:gamma/>
              <a:shade val="60000"/>
              <a:invGamma/>
            </a:srgbClr>
          </a:prstShdw>
        </a:effectLst>
      </xdr:spPr>
    </xdr:sp>
    <xdr:clientData/>
  </xdr:twoCellAnchor>
  <xdr:twoCellAnchor>
    <xdr:from>
      <xdr:col>5</xdr:col>
      <xdr:colOff>879852</xdr:colOff>
      <xdr:row>201</xdr:row>
      <xdr:rowOff>185657</xdr:rowOff>
    </xdr:from>
    <xdr:to>
      <xdr:col>6</xdr:col>
      <xdr:colOff>573114</xdr:colOff>
      <xdr:row>204</xdr:row>
      <xdr:rowOff>40360</xdr:rowOff>
    </xdr:to>
    <xdr:sp macro="" textlink="">
      <xdr:nvSpPr>
        <xdr:cNvPr id="144490" name="Line 106"/>
        <xdr:cNvSpPr>
          <a:spLocks noChangeShapeType="1"/>
        </xdr:cNvSpPr>
      </xdr:nvSpPr>
      <xdr:spPr bwMode="auto">
        <a:xfrm>
          <a:off x="2865572" y="34516017"/>
          <a:ext cx="581186" cy="500466"/>
        </a:xfrm>
        <a:prstGeom prst="line">
          <a:avLst/>
        </a:prstGeom>
        <a:noFill/>
        <a:ln w="28575">
          <a:solidFill>
            <a:srgbClr val="008000"/>
          </a:solidFill>
          <a:round/>
          <a:headEnd/>
          <a:tailEnd type="triangle" w="med" len="med"/>
        </a:ln>
        <a:effectLst/>
      </xdr:spPr>
    </xdr:sp>
    <xdr:clientData/>
  </xdr:twoCellAnchor>
  <xdr:twoCellAnchor>
    <xdr:from>
      <xdr:col>7</xdr:col>
      <xdr:colOff>180976</xdr:colOff>
      <xdr:row>201</xdr:row>
      <xdr:rowOff>0</xdr:rowOff>
    </xdr:from>
    <xdr:to>
      <xdr:col>7</xdr:col>
      <xdr:colOff>250234</xdr:colOff>
      <xdr:row>204</xdr:row>
      <xdr:rowOff>48432</xdr:rowOff>
    </xdr:to>
    <xdr:sp macro="" textlink="">
      <xdr:nvSpPr>
        <xdr:cNvPr id="144491" name="Line 107"/>
        <xdr:cNvSpPr>
          <a:spLocks noChangeShapeType="1"/>
        </xdr:cNvSpPr>
      </xdr:nvSpPr>
      <xdr:spPr bwMode="auto">
        <a:xfrm>
          <a:off x="3813391" y="34338432"/>
          <a:ext cx="69258" cy="694195"/>
        </a:xfrm>
        <a:prstGeom prst="line">
          <a:avLst/>
        </a:prstGeom>
        <a:noFill/>
        <a:ln w="28575">
          <a:solidFill>
            <a:srgbClr val="800000"/>
          </a:solidFill>
          <a:round/>
          <a:headEnd/>
          <a:tailEnd type="triangle" w="med" len="med"/>
        </a:ln>
        <a:effectLst/>
      </xdr:spPr>
    </xdr:sp>
    <xdr:clientData/>
  </xdr:twoCellAnchor>
  <xdr:twoCellAnchor>
    <xdr:from>
      <xdr:col>5</xdr:col>
      <xdr:colOff>866774</xdr:colOff>
      <xdr:row>285</xdr:row>
      <xdr:rowOff>0</xdr:rowOff>
    </xdr:from>
    <xdr:to>
      <xdr:col>6</xdr:col>
      <xdr:colOff>638174</xdr:colOff>
      <xdr:row>287</xdr:row>
      <xdr:rowOff>9525</xdr:rowOff>
    </xdr:to>
    <xdr:sp macro="" textlink="">
      <xdr:nvSpPr>
        <xdr:cNvPr id="144494" name="Line 110"/>
        <xdr:cNvSpPr>
          <a:spLocks noChangeShapeType="1"/>
        </xdr:cNvSpPr>
      </xdr:nvSpPr>
      <xdr:spPr bwMode="auto">
        <a:xfrm flipH="1">
          <a:off x="3019424" y="52101750"/>
          <a:ext cx="657225" cy="676275"/>
        </a:xfrm>
        <a:prstGeom prst="line">
          <a:avLst/>
        </a:prstGeom>
        <a:noFill/>
        <a:ln w="38100">
          <a:solidFill>
            <a:srgbClr val="FF0000"/>
          </a:solidFill>
          <a:round/>
          <a:headEnd/>
          <a:tailEnd type="triangle" w="med" len="med"/>
        </a:ln>
        <a:effectLst/>
      </xdr:spPr>
    </xdr:sp>
    <xdr:clientData/>
  </xdr:twoCellAnchor>
  <xdr:twoCellAnchor editAs="oneCell">
    <xdr:from>
      <xdr:col>2</xdr:col>
      <xdr:colOff>190500</xdr:colOff>
      <xdr:row>1</xdr:row>
      <xdr:rowOff>47625</xdr:rowOff>
    </xdr:from>
    <xdr:to>
      <xdr:col>3</xdr:col>
      <xdr:colOff>242161</xdr:colOff>
      <xdr:row>1</xdr:row>
      <xdr:rowOff>282103</xdr:rowOff>
    </xdr:to>
    <xdr:pic>
      <xdr:nvPicPr>
        <xdr:cNvPr id="144510" name="Picture 126" descr="iiiii007">
          <a:hlinkClick xmlns:r="http://schemas.openxmlformats.org/officeDocument/2006/relationships" r:id="rId6" tooltip="VOLVER al inicio de l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295275" y="171450"/>
          <a:ext cx="261211" cy="234478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25</xdr:row>
      <xdr:rowOff>121081</xdr:rowOff>
    </xdr:from>
    <xdr:to>
      <xdr:col>9</xdr:col>
      <xdr:colOff>2409825</xdr:colOff>
      <xdr:row>35</xdr:row>
      <xdr:rowOff>113008</xdr:rowOff>
    </xdr:to>
    <xdr:sp macro="" textlink="">
      <xdr:nvSpPr>
        <xdr:cNvPr id="144513" name="Text Box 129"/>
        <xdr:cNvSpPr txBox="1">
          <a:spLocks noChangeArrowheads="1"/>
        </xdr:cNvSpPr>
      </xdr:nvSpPr>
      <xdr:spPr bwMode="auto">
        <a:xfrm>
          <a:off x="314325" y="4493056"/>
          <a:ext cx="7543800" cy="1735002"/>
        </a:xfrm>
        <a:prstGeom prst="rect">
          <a:avLst/>
        </a:prstGeom>
        <a:solidFill>
          <a:srgbClr val="FFFFFF"/>
        </a:solidFill>
        <a:ln w="9525" algn="ctr">
          <a:noFill/>
          <a:miter lim="800000"/>
          <a:headEnd/>
          <a:tailEnd/>
        </a:ln>
        <a:effectLst/>
      </xdr:spPr>
      <xdr:txBody>
        <a:bodyPr vertOverflow="clip" wrap="square" lIns="180000" tIns="82800" rIns="90000" bIns="4680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El usuario de este libro para Excel© puede usarlo, copiarlo y distribuir copias ilimitadamente siempre que lo haga de forma gratuita, en ningún caso puede comerciar con él, usarlo para crear productos para la venta o arrogarse su autoría total o parcial. </a:t>
          </a:r>
        </a:p>
        <a:p>
          <a:pPr algn="ctr" rtl="0">
            <a:defRPr sz="1000"/>
          </a:pPr>
          <a:endParaRPr lang="es-ES" sz="1000" b="1" i="0" u="none" strike="noStrike" baseline="0">
            <a:solidFill>
              <a:srgbClr val="000000"/>
            </a:solidFill>
            <a:latin typeface="Tahoma"/>
            <a:ea typeface="Tahoma"/>
            <a:cs typeface="Tahoma"/>
          </a:endParaRPr>
        </a:p>
        <a:p>
          <a:pPr algn="ctr" rtl="0">
            <a:defRPr sz="1000"/>
          </a:pPr>
          <a:r>
            <a:rPr lang="es-ES" sz="9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© versión en español: e.ditor consulting s.l. y el autor. </a:t>
          </a:r>
        </a:p>
        <a:p>
          <a:pPr algn="ctr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Producto: PE074 VAN y TIR </a:t>
          </a:r>
        </a:p>
        <a:p>
          <a:pPr algn="ctr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Tahoma"/>
            <a:ea typeface="Tahoma"/>
            <a:cs typeface="Tahoma"/>
          </a:endParaRPr>
        </a:p>
        <a:p>
          <a:pPr algn="ctr" rtl="0">
            <a:defRPr sz="1000"/>
          </a:pPr>
          <a:endParaRPr lang="es-ES" sz="1050" b="1" i="0" u="none" strike="noStrike" baseline="0">
            <a:solidFill>
              <a:srgbClr val="000000"/>
            </a:solidFill>
            <a:latin typeface="Tahoma"/>
            <a:ea typeface="Tahoma"/>
            <a:cs typeface="Tahoma"/>
          </a:endParaRPr>
        </a:p>
        <a:p>
          <a:pPr algn="ctr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Tahoma"/>
              <a:ea typeface="Tahoma"/>
              <a:cs typeface="Tahoma"/>
            </a:rPr>
            <a:t>Si deseas más información:</a:t>
          </a:r>
        </a:p>
        <a:p>
          <a:pPr algn="ctr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Contactar con los autores:</a:t>
          </a:r>
          <a:r>
            <a:rPr lang="es-ES" sz="9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info@e.ditor.com</a:t>
          </a:r>
        </a:p>
        <a:p>
          <a:pPr algn="ctr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Dudas, consultas o asistencia:</a:t>
          </a:r>
          <a:r>
            <a:rPr lang="es-ES" sz="9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 atencion@e.ditor.com</a:t>
          </a:r>
          <a:endParaRPr lang="es-ES" sz="900" b="1" i="0" u="none" strike="noStrike" baseline="0">
            <a:solidFill>
              <a:srgbClr val="993300"/>
            </a:solidFill>
            <a:latin typeface="Tahoma"/>
            <a:ea typeface="Tahoma"/>
            <a:cs typeface="Tahoma"/>
          </a:endParaRPr>
        </a:p>
        <a:p>
          <a:pPr algn="ctr" rtl="0">
            <a:defRPr sz="1000"/>
          </a:pPr>
          <a:r>
            <a:rPr lang="es-ES" sz="900" b="0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Excel© es una marca registrada de Microsoft Corporation.</a:t>
          </a:r>
          <a:endParaRPr lang="es-ES" sz="1100" b="1" i="0" u="none" strike="noStrike" baseline="0">
            <a:solidFill>
              <a:srgbClr val="993300"/>
            </a:solidFill>
            <a:latin typeface="Tahoma"/>
            <a:ea typeface="Tahoma"/>
            <a:cs typeface="Tahoma"/>
          </a:endParaRPr>
        </a:p>
        <a:p>
          <a:pPr algn="ctr" rtl="0">
            <a:defRPr sz="1000"/>
          </a:pPr>
          <a:endParaRPr lang="es-ES" sz="1100" b="1" i="0" u="none" strike="noStrike" baseline="0">
            <a:solidFill>
              <a:srgbClr val="993300"/>
            </a:solidFill>
            <a:latin typeface="Tahoma"/>
            <a:ea typeface="Tahoma"/>
            <a:cs typeface="Tahoma"/>
          </a:endParaRPr>
        </a:p>
        <a:p>
          <a:pPr algn="ctr" rtl="0">
            <a:defRPr sz="1000"/>
          </a:pPr>
          <a:endParaRPr lang="es-ES" sz="1100" b="1" i="0" u="none" strike="noStrike" baseline="0">
            <a:solidFill>
              <a:srgbClr val="993300"/>
            </a:solidFill>
            <a:latin typeface="Tahoma"/>
            <a:ea typeface="Tahoma"/>
            <a:cs typeface="Tahoma"/>
          </a:endParaRPr>
        </a:p>
        <a:p>
          <a:pPr algn="ctr" rtl="0">
            <a:defRPr sz="1000"/>
          </a:pPr>
          <a:endParaRPr lang="es-ES" sz="1100" b="1" i="0" u="none" strike="noStrike" baseline="0">
            <a:solidFill>
              <a:srgbClr val="993300"/>
            </a:solidFill>
            <a:latin typeface="Tahoma"/>
            <a:ea typeface="Tahoma"/>
            <a:cs typeface="Tahoma"/>
          </a:endParaRPr>
        </a:p>
      </xdr:txBody>
    </xdr:sp>
    <xdr:clientData/>
  </xdr:twoCellAnchor>
  <xdr:twoCellAnchor editAs="oneCell">
    <xdr:from>
      <xdr:col>8</xdr:col>
      <xdr:colOff>171450</xdr:colOff>
      <xdr:row>20</xdr:row>
      <xdr:rowOff>125925</xdr:rowOff>
    </xdr:from>
    <xdr:to>
      <xdr:col>9</xdr:col>
      <xdr:colOff>9525</xdr:colOff>
      <xdr:row>22</xdr:row>
      <xdr:rowOff>49139</xdr:rowOff>
    </xdr:to>
    <xdr:pic>
      <xdr:nvPicPr>
        <xdr:cNvPr id="144533" name="Picture 149" descr="EDITOR">
          <a:hlinkClick xmlns:r="http://schemas.openxmlformats.org/officeDocument/2006/relationships" r:id="rId8" tooltip="contactar por e-mail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4733925" y="3583500"/>
          <a:ext cx="723900" cy="275639"/>
        </a:xfrm>
        <a:prstGeom prst="rect">
          <a:avLst/>
        </a:prstGeom>
        <a:noFill/>
        <a:ln w="9525" cmpd="dbl">
          <a:noFill/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5</xdr:col>
      <xdr:colOff>766844</xdr:colOff>
      <xdr:row>200</xdr:row>
      <xdr:rowOff>1</xdr:rowOff>
    </xdr:from>
    <xdr:to>
      <xdr:col>7</xdr:col>
      <xdr:colOff>678051</xdr:colOff>
      <xdr:row>204</xdr:row>
      <xdr:rowOff>56504</xdr:rowOff>
    </xdr:to>
    <xdr:sp macro="" textlink="">
      <xdr:nvSpPr>
        <xdr:cNvPr id="41" name="Line 107"/>
        <xdr:cNvSpPr>
          <a:spLocks noChangeShapeType="1"/>
        </xdr:cNvSpPr>
      </xdr:nvSpPr>
      <xdr:spPr bwMode="auto">
        <a:xfrm>
          <a:off x="2752564" y="34128560"/>
          <a:ext cx="1557902" cy="912139"/>
        </a:xfrm>
        <a:prstGeom prst="line">
          <a:avLst/>
        </a:prstGeom>
        <a:noFill/>
        <a:ln w="19050">
          <a:solidFill>
            <a:srgbClr val="800080"/>
          </a:solidFill>
          <a:prstDash val="dash"/>
          <a:round/>
          <a:headEnd/>
          <a:tailEnd type="triangle" w="med" len="med"/>
        </a:ln>
        <a:effectLst/>
      </xdr:spPr>
    </xdr:sp>
    <xdr:clientData/>
  </xdr:twoCellAnchor>
  <xdr:oneCellAnchor>
    <xdr:from>
      <xdr:col>9</xdr:col>
      <xdr:colOff>1762125</xdr:colOff>
      <xdr:row>155</xdr:row>
      <xdr:rowOff>9525</xdr:rowOff>
    </xdr:from>
    <xdr:ext cx="491801" cy="208711"/>
    <xdr:sp macro="" textlink="">
      <xdr:nvSpPr>
        <xdr:cNvPr id="42" name="Text Box 38">
          <a:hlinkClick xmlns:r="http://schemas.openxmlformats.org/officeDocument/2006/relationships" r:id="rId10" tooltip="Volver a la hoja"/>
        </xdr:cNvPr>
        <xdr:cNvSpPr txBox="1">
          <a:spLocks noChangeAspect="1" noChangeArrowheads="1"/>
        </xdr:cNvSpPr>
      </xdr:nvSpPr>
      <xdr:spPr bwMode="auto">
        <a:xfrm>
          <a:off x="7210425" y="25984200"/>
          <a:ext cx="491801" cy="208711"/>
        </a:xfrm>
        <a:prstGeom prst="rect">
          <a:avLst/>
        </a:prstGeom>
        <a:solidFill>
          <a:srgbClr val="008080"/>
        </a:solidFill>
        <a:ln w="9525" algn="ctr">
          <a:noFill/>
          <a:miter lim="800000"/>
          <a:headEnd/>
          <a:tailEnd/>
        </a:ln>
        <a:effectLst/>
      </xdr:spPr>
      <xdr:txBody>
        <a:bodyPr vertOverflow="clip" wrap="none" lIns="36576" tIns="22860" rIns="36576" bIns="22860" anchor="ctr" upright="1">
          <a:spAutoFit/>
        </a:bodyPr>
        <a:lstStyle/>
        <a:p>
          <a:pPr algn="ctr" rtl="0">
            <a:defRPr sz="1000"/>
          </a:pPr>
          <a:r>
            <a:rPr lang="es-ES" sz="1050" b="1" i="0" u="none" strike="noStrike" baseline="0">
              <a:solidFill>
                <a:schemeClr val="bg1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oneCellAnchor>
  <xdr:oneCellAnchor>
    <xdr:from>
      <xdr:col>9</xdr:col>
      <xdr:colOff>1762125</xdr:colOff>
      <xdr:row>169</xdr:row>
      <xdr:rowOff>9525</xdr:rowOff>
    </xdr:from>
    <xdr:ext cx="491801" cy="208711"/>
    <xdr:sp macro="" textlink="">
      <xdr:nvSpPr>
        <xdr:cNvPr id="43" name="Text Box 38">
          <a:hlinkClick xmlns:r="http://schemas.openxmlformats.org/officeDocument/2006/relationships" r:id="rId11" tooltip="Volver a la hoja"/>
        </xdr:cNvPr>
        <xdr:cNvSpPr txBox="1">
          <a:spLocks noChangeAspect="1" noChangeArrowheads="1"/>
        </xdr:cNvSpPr>
      </xdr:nvSpPr>
      <xdr:spPr bwMode="auto">
        <a:xfrm>
          <a:off x="7210425" y="25984200"/>
          <a:ext cx="491801" cy="208711"/>
        </a:xfrm>
        <a:prstGeom prst="rect">
          <a:avLst/>
        </a:prstGeom>
        <a:solidFill>
          <a:srgbClr val="008080"/>
        </a:solidFill>
        <a:ln w="9525" algn="ctr">
          <a:noFill/>
          <a:miter lim="800000"/>
          <a:headEnd/>
          <a:tailEnd/>
        </a:ln>
        <a:effectLst/>
      </xdr:spPr>
      <xdr:txBody>
        <a:bodyPr vertOverflow="clip" wrap="none" lIns="36576" tIns="22860" rIns="36576" bIns="22860" anchor="ctr" upright="1">
          <a:spAutoFit/>
        </a:bodyPr>
        <a:lstStyle/>
        <a:p>
          <a:pPr algn="ctr" rtl="0">
            <a:defRPr sz="1000"/>
          </a:pPr>
          <a:r>
            <a:rPr lang="es-ES" sz="1050" b="1" i="0" u="none" strike="noStrike" baseline="0">
              <a:solidFill>
                <a:schemeClr val="bg1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oneCellAnchor>
  <xdr:oneCellAnchor>
    <xdr:from>
      <xdr:col>9</xdr:col>
      <xdr:colOff>1762125</xdr:colOff>
      <xdr:row>184</xdr:row>
      <xdr:rowOff>9525</xdr:rowOff>
    </xdr:from>
    <xdr:ext cx="491801" cy="208711"/>
    <xdr:sp macro="" textlink="">
      <xdr:nvSpPr>
        <xdr:cNvPr id="44" name="Text Box 38">
          <a:hlinkClick xmlns:r="http://schemas.openxmlformats.org/officeDocument/2006/relationships" r:id="rId12" tooltip="Volver a la hoja"/>
        </xdr:cNvPr>
        <xdr:cNvSpPr txBox="1">
          <a:spLocks noChangeAspect="1" noChangeArrowheads="1"/>
        </xdr:cNvSpPr>
      </xdr:nvSpPr>
      <xdr:spPr bwMode="auto">
        <a:xfrm>
          <a:off x="7210425" y="28565475"/>
          <a:ext cx="491801" cy="208711"/>
        </a:xfrm>
        <a:prstGeom prst="rect">
          <a:avLst/>
        </a:prstGeom>
        <a:solidFill>
          <a:srgbClr val="008080"/>
        </a:solidFill>
        <a:ln w="9525" algn="ctr">
          <a:noFill/>
          <a:miter lim="800000"/>
          <a:headEnd/>
          <a:tailEnd/>
        </a:ln>
        <a:effectLst/>
      </xdr:spPr>
      <xdr:txBody>
        <a:bodyPr vertOverflow="clip" wrap="none" lIns="36576" tIns="22860" rIns="36576" bIns="22860" anchor="ctr" upright="1">
          <a:spAutoFit/>
        </a:bodyPr>
        <a:lstStyle/>
        <a:p>
          <a:pPr algn="ctr" rtl="0">
            <a:defRPr sz="1000"/>
          </a:pPr>
          <a:r>
            <a:rPr lang="es-ES" sz="1050" b="1" i="0" u="none" strike="noStrike" baseline="0">
              <a:solidFill>
                <a:schemeClr val="bg1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oneCellAnchor>
  <xdr:oneCellAnchor>
    <xdr:from>
      <xdr:col>9</xdr:col>
      <xdr:colOff>1762125</xdr:colOff>
      <xdr:row>206</xdr:row>
      <xdr:rowOff>9525</xdr:rowOff>
    </xdr:from>
    <xdr:ext cx="491801" cy="208711"/>
    <xdr:sp macro="" textlink="">
      <xdr:nvSpPr>
        <xdr:cNvPr id="45" name="Text Box 38">
          <a:hlinkClick xmlns:r="http://schemas.openxmlformats.org/officeDocument/2006/relationships" r:id="rId13" tooltip="Volver a la hoja"/>
        </xdr:cNvPr>
        <xdr:cNvSpPr txBox="1">
          <a:spLocks noChangeAspect="1" noChangeArrowheads="1"/>
        </xdr:cNvSpPr>
      </xdr:nvSpPr>
      <xdr:spPr bwMode="auto">
        <a:xfrm>
          <a:off x="7210425" y="31403925"/>
          <a:ext cx="491801" cy="208711"/>
        </a:xfrm>
        <a:prstGeom prst="rect">
          <a:avLst/>
        </a:prstGeom>
        <a:solidFill>
          <a:srgbClr val="008080"/>
        </a:solidFill>
        <a:ln w="9525" algn="ctr">
          <a:noFill/>
          <a:miter lim="800000"/>
          <a:headEnd/>
          <a:tailEnd/>
        </a:ln>
        <a:effectLst/>
      </xdr:spPr>
      <xdr:txBody>
        <a:bodyPr vertOverflow="clip" wrap="none" lIns="36576" tIns="22860" rIns="36576" bIns="22860" anchor="ctr" upright="1">
          <a:spAutoFit/>
        </a:bodyPr>
        <a:lstStyle/>
        <a:p>
          <a:pPr algn="ctr" rtl="0">
            <a:defRPr sz="1000"/>
          </a:pPr>
          <a:r>
            <a:rPr lang="es-ES" sz="1050" b="1" i="0" u="none" strike="noStrike" baseline="0">
              <a:solidFill>
                <a:schemeClr val="bg1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oneCellAnchor>
  <xdr:oneCellAnchor>
    <xdr:from>
      <xdr:col>9</xdr:col>
      <xdr:colOff>1772510</xdr:colOff>
      <xdr:row>259</xdr:row>
      <xdr:rowOff>194229</xdr:rowOff>
    </xdr:from>
    <xdr:ext cx="491801" cy="208711"/>
    <xdr:sp macro="" textlink="">
      <xdr:nvSpPr>
        <xdr:cNvPr id="46" name="Text Box 38">
          <a:hlinkClick xmlns:r="http://schemas.openxmlformats.org/officeDocument/2006/relationships" r:id="rId14" tooltip="Volver a la hoja"/>
        </xdr:cNvPr>
        <xdr:cNvSpPr txBox="1">
          <a:spLocks noChangeAspect="1" noChangeArrowheads="1"/>
        </xdr:cNvSpPr>
      </xdr:nvSpPr>
      <xdr:spPr bwMode="auto">
        <a:xfrm>
          <a:off x="7220810" y="46685754"/>
          <a:ext cx="491801" cy="208711"/>
        </a:xfrm>
        <a:prstGeom prst="rect">
          <a:avLst/>
        </a:prstGeom>
        <a:solidFill>
          <a:srgbClr val="008080"/>
        </a:solidFill>
        <a:ln w="9525" algn="ctr">
          <a:noFill/>
          <a:miter lim="800000"/>
          <a:headEnd/>
          <a:tailEnd/>
        </a:ln>
        <a:effectLst/>
      </xdr:spPr>
      <xdr:txBody>
        <a:bodyPr vertOverflow="clip" wrap="none" lIns="36576" tIns="22860" rIns="36576" bIns="22860" anchor="ctr" upright="1">
          <a:spAutoFit/>
        </a:bodyPr>
        <a:lstStyle/>
        <a:p>
          <a:pPr algn="ctr" rtl="0">
            <a:defRPr sz="1000"/>
          </a:pPr>
          <a:r>
            <a:rPr lang="es-ES" sz="1050" b="1" i="0" u="none" strike="noStrike" baseline="0">
              <a:solidFill>
                <a:schemeClr val="bg1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oneCellAnchor>
  <xdr:oneCellAnchor>
    <xdr:from>
      <xdr:col>9</xdr:col>
      <xdr:colOff>1762125</xdr:colOff>
      <xdr:row>271</xdr:row>
      <xdr:rowOff>9525</xdr:rowOff>
    </xdr:from>
    <xdr:ext cx="491801" cy="208711"/>
    <xdr:sp macro="" textlink="">
      <xdr:nvSpPr>
        <xdr:cNvPr id="47" name="Text Box 38">
          <a:hlinkClick xmlns:r="http://schemas.openxmlformats.org/officeDocument/2006/relationships" r:id="rId15" tooltip="Volver a la hoja"/>
        </xdr:cNvPr>
        <xdr:cNvSpPr txBox="1">
          <a:spLocks noChangeAspect="1" noChangeArrowheads="1"/>
        </xdr:cNvSpPr>
      </xdr:nvSpPr>
      <xdr:spPr bwMode="auto">
        <a:xfrm>
          <a:off x="7210425" y="31403925"/>
          <a:ext cx="491801" cy="208711"/>
        </a:xfrm>
        <a:prstGeom prst="rect">
          <a:avLst/>
        </a:prstGeom>
        <a:solidFill>
          <a:srgbClr val="008080"/>
        </a:solidFill>
        <a:ln w="9525" algn="ctr">
          <a:noFill/>
          <a:miter lim="800000"/>
          <a:headEnd/>
          <a:tailEnd/>
        </a:ln>
        <a:effectLst/>
      </xdr:spPr>
      <xdr:txBody>
        <a:bodyPr vertOverflow="clip" wrap="none" lIns="36576" tIns="22860" rIns="36576" bIns="22860" anchor="ctr" upright="1">
          <a:spAutoFit/>
        </a:bodyPr>
        <a:lstStyle/>
        <a:p>
          <a:pPr algn="ctr" rtl="0">
            <a:defRPr sz="1000"/>
          </a:pPr>
          <a:r>
            <a:rPr lang="es-ES" sz="1050" b="1" i="0" u="none" strike="noStrike" baseline="0">
              <a:solidFill>
                <a:schemeClr val="bg1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oneCellAnchor>
  <xdr:oneCellAnchor>
    <xdr:from>
      <xdr:col>9</xdr:col>
      <xdr:colOff>1762125</xdr:colOff>
      <xdr:row>289</xdr:row>
      <xdr:rowOff>9525</xdr:rowOff>
    </xdr:from>
    <xdr:ext cx="491801" cy="208711"/>
    <xdr:sp macro="" textlink="">
      <xdr:nvSpPr>
        <xdr:cNvPr id="48" name="Text Box 38">
          <a:hlinkClick xmlns:r="http://schemas.openxmlformats.org/officeDocument/2006/relationships" r:id="rId16" tooltip="Volver a la hoja"/>
        </xdr:cNvPr>
        <xdr:cNvSpPr txBox="1">
          <a:spLocks noChangeAspect="1" noChangeArrowheads="1"/>
        </xdr:cNvSpPr>
      </xdr:nvSpPr>
      <xdr:spPr bwMode="auto">
        <a:xfrm>
          <a:off x="7210425" y="48977550"/>
          <a:ext cx="491801" cy="208711"/>
        </a:xfrm>
        <a:prstGeom prst="rect">
          <a:avLst/>
        </a:prstGeom>
        <a:solidFill>
          <a:srgbClr val="008080"/>
        </a:solidFill>
        <a:ln w="9525" algn="ctr">
          <a:noFill/>
          <a:miter lim="800000"/>
          <a:headEnd/>
          <a:tailEnd/>
        </a:ln>
        <a:effectLst/>
      </xdr:spPr>
      <xdr:txBody>
        <a:bodyPr vertOverflow="clip" wrap="none" lIns="36576" tIns="22860" rIns="36576" bIns="22860" anchor="ctr" upright="1">
          <a:spAutoFit/>
        </a:bodyPr>
        <a:lstStyle/>
        <a:p>
          <a:pPr algn="ctr" rtl="0">
            <a:defRPr sz="1000"/>
          </a:pPr>
          <a:r>
            <a:rPr lang="es-ES" sz="1050" b="1" i="0" u="none" strike="noStrike" baseline="0">
              <a:solidFill>
                <a:schemeClr val="bg1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oneCellAnchor>
  <xdr:oneCellAnchor>
    <xdr:from>
      <xdr:col>9</xdr:col>
      <xdr:colOff>1772510</xdr:colOff>
      <xdr:row>324</xdr:row>
      <xdr:rowOff>194229</xdr:rowOff>
    </xdr:from>
    <xdr:ext cx="491801" cy="208711"/>
    <xdr:sp macro="" textlink="">
      <xdr:nvSpPr>
        <xdr:cNvPr id="49" name="Text Box 38">
          <a:hlinkClick xmlns:r="http://schemas.openxmlformats.org/officeDocument/2006/relationships" r:id="rId17" tooltip="Volver a la hoja"/>
        </xdr:cNvPr>
        <xdr:cNvSpPr txBox="1">
          <a:spLocks noChangeAspect="1" noChangeArrowheads="1"/>
        </xdr:cNvSpPr>
      </xdr:nvSpPr>
      <xdr:spPr bwMode="auto">
        <a:xfrm>
          <a:off x="7220810" y="46714329"/>
          <a:ext cx="491801" cy="208711"/>
        </a:xfrm>
        <a:prstGeom prst="rect">
          <a:avLst/>
        </a:prstGeom>
        <a:solidFill>
          <a:srgbClr val="008080"/>
        </a:solidFill>
        <a:ln w="9525" algn="ctr">
          <a:noFill/>
          <a:miter lim="800000"/>
          <a:headEnd/>
          <a:tailEnd/>
        </a:ln>
        <a:effectLst/>
      </xdr:spPr>
      <xdr:txBody>
        <a:bodyPr vertOverflow="clip" wrap="none" lIns="36576" tIns="22860" rIns="36576" bIns="22860" anchor="ctr" upright="1">
          <a:spAutoFit/>
        </a:bodyPr>
        <a:lstStyle/>
        <a:p>
          <a:pPr algn="ctr" rtl="0">
            <a:defRPr sz="1000"/>
          </a:pPr>
          <a:r>
            <a:rPr lang="es-ES" sz="1050" b="1" i="0" u="none" strike="noStrike" baseline="0">
              <a:solidFill>
                <a:schemeClr val="bg1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oneCellAnchor>
  <xdr:oneCellAnchor>
    <xdr:from>
      <xdr:col>9</xdr:col>
      <xdr:colOff>1848710</xdr:colOff>
      <xdr:row>425</xdr:row>
      <xdr:rowOff>51354</xdr:rowOff>
    </xdr:from>
    <xdr:ext cx="491801" cy="208711"/>
    <xdr:sp macro="" textlink="">
      <xdr:nvSpPr>
        <xdr:cNvPr id="50" name="Text Box 38">
          <a:hlinkClick xmlns:r="http://schemas.openxmlformats.org/officeDocument/2006/relationships" r:id="rId18" tooltip="Volver a la hoja"/>
        </xdr:cNvPr>
        <xdr:cNvSpPr txBox="1">
          <a:spLocks noChangeAspect="1" noChangeArrowheads="1"/>
        </xdr:cNvSpPr>
      </xdr:nvSpPr>
      <xdr:spPr bwMode="auto">
        <a:xfrm>
          <a:off x="7297010" y="79089804"/>
          <a:ext cx="491801" cy="208711"/>
        </a:xfrm>
        <a:prstGeom prst="rect">
          <a:avLst/>
        </a:prstGeom>
        <a:solidFill>
          <a:srgbClr val="008080"/>
        </a:solidFill>
        <a:ln w="9525" algn="ctr">
          <a:noFill/>
          <a:miter lim="800000"/>
          <a:headEnd/>
          <a:tailEnd/>
        </a:ln>
        <a:effectLst/>
      </xdr:spPr>
      <xdr:txBody>
        <a:bodyPr vertOverflow="clip" wrap="none" lIns="36576" tIns="22860" rIns="36576" bIns="22860" anchor="ctr" upright="1">
          <a:spAutoFit/>
        </a:bodyPr>
        <a:lstStyle/>
        <a:p>
          <a:pPr algn="ctr" rtl="0">
            <a:defRPr sz="1000"/>
          </a:pPr>
          <a:r>
            <a:rPr lang="es-ES" sz="1050" b="1" i="0" u="none" strike="noStrike" baseline="0">
              <a:solidFill>
                <a:schemeClr val="bg1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oneCellAnchor>
  <xdr:twoCellAnchor editAs="oneCell">
    <xdr:from>
      <xdr:col>9</xdr:col>
      <xdr:colOff>838199</xdr:colOff>
      <xdr:row>429</xdr:row>
      <xdr:rowOff>171449</xdr:rowOff>
    </xdr:from>
    <xdr:to>
      <xdr:col>9</xdr:col>
      <xdr:colOff>2343150</xdr:colOff>
      <xdr:row>439</xdr:row>
      <xdr:rowOff>23337</xdr:rowOff>
    </xdr:to>
    <xdr:pic>
      <xdr:nvPicPr>
        <xdr:cNvPr id="51" name="50 Imagen" descr="ANALISISNEGOCIOS.gif">
          <a:hlinkClick xmlns:r="http://schemas.openxmlformats.org/officeDocument/2006/relationships" r:id="rId19" tooltip="Más información"/>
        </xdr:cNvPr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6286499" y="80181449"/>
          <a:ext cx="1504951" cy="1918813"/>
        </a:xfrm>
        <a:prstGeom prst="rect">
          <a:avLst/>
        </a:prstGeom>
      </xdr:spPr>
    </xdr:pic>
    <xdr:clientData/>
  </xdr:twoCellAnchor>
  <xdr:twoCellAnchor editAs="oneCell">
    <xdr:from>
      <xdr:col>9</xdr:col>
      <xdr:colOff>790575</xdr:colOff>
      <xdr:row>34</xdr:row>
      <xdr:rowOff>76200</xdr:rowOff>
    </xdr:from>
    <xdr:to>
      <xdr:col>9</xdr:col>
      <xdr:colOff>2466975</xdr:colOff>
      <xdr:row>35</xdr:row>
      <xdr:rowOff>104775</xdr:rowOff>
    </xdr:to>
    <xdr:sp macro="" textlink="">
      <xdr:nvSpPr>
        <xdr:cNvPr id="52" name="Text Box 129">
          <a:hlinkClick xmlns:r="http://schemas.openxmlformats.org/officeDocument/2006/relationships" r:id="rId21" tooltip="recomendado (información)"/>
        </xdr:cNvPr>
        <xdr:cNvSpPr txBox="1">
          <a:spLocks noChangeAspect="1" noChangeArrowheads="1"/>
        </xdr:cNvSpPr>
      </xdr:nvSpPr>
      <xdr:spPr bwMode="auto">
        <a:xfrm>
          <a:off x="6238875" y="6086475"/>
          <a:ext cx="1676400" cy="190500"/>
        </a:xfrm>
        <a:prstGeom prst="rect">
          <a:avLst/>
        </a:prstGeom>
        <a:solidFill>
          <a:srgbClr val="C00000"/>
        </a:solidFill>
        <a:ln w="28575" algn="ctr">
          <a:solidFill>
            <a:srgbClr val="C00000"/>
          </a:solidFill>
          <a:miter lim="800000"/>
          <a:headEnd/>
          <a:tailEnd/>
        </a:ln>
        <a:effectLst>
          <a:outerShdw blurRad="165100" sx="102000" sy="102000" algn="ctr" rotWithShape="0">
            <a:prstClr val="black">
              <a:alpha val="40000"/>
            </a:prstClr>
          </a:outerShdw>
        </a:effectLst>
      </xdr:spPr>
      <xdr:txBody>
        <a:bodyPr vertOverflow="clip" wrap="square" lIns="36576" tIns="22860" rIns="36576" bIns="22860" anchor="b" upright="1"/>
        <a:lstStyle/>
        <a:p>
          <a:pPr algn="ctr" rtl="0">
            <a:defRPr sz="1000"/>
          </a:pPr>
          <a:r>
            <a:rPr lang="es-ES" sz="1100" b="1" i="0" u="none" strike="noStrike" baseline="0">
              <a:solidFill>
                <a:srgbClr val="FFFF99"/>
              </a:solidFill>
              <a:latin typeface="Segoe UI" pitchFamily="34" charset="0"/>
              <a:ea typeface="Tahoma"/>
              <a:cs typeface="Segoe UI" pitchFamily="34" charset="0"/>
            </a:rPr>
            <a:t>recomendado</a:t>
          </a:r>
        </a:p>
      </xdr:txBody>
    </xdr:sp>
    <xdr:clientData/>
  </xdr:twoCellAnchor>
  <xdr:twoCellAnchor editAs="oneCell">
    <xdr:from>
      <xdr:col>9</xdr:col>
      <xdr:colOff>819150</xdr:colOff>
      <xdr:row>228</xdr:row>
      <xdr:rowOff>142875</xdr:rowOff>
    </xdr:from>
    <xdr:to>
      <xdr:col>9</xdr:col>
      <xdr:colOff>2495550</xdr:colOff>
      <xdr:row>229</xdr:row>
      <xdr:rowOff>142875</xdr:rowOff>
    </xdr:to>
    <xdr:sp macro="" textlink="">
      <xdr:nvSpPr>
        <xdr:cNvPr id="53" name="Text Box 129">
          <a:hlinkClick xmlns:r="http://schemas.openxmlformats.org/officeDocument/2006/relationships" r:id="rId22" tooltip="recomendado (información)"/>
        </xdr:cNvPr>
        <xdr:cNvSpPr txBox="1">
          <a:spLocks noChangeAspect="1" noChangeArrowheads="1"/>
        </xdr:cNvSpPr>
      </xdr:nvSpPr>
      <xdr:spPr bwMode="auto">
        <a:xfrm>
          <a:off x="6267450" y="40757475"/>
          <a:ext cx="1676400" cy="190500"/>
        </a:xfrm>
        <a:prstGeom prst="rect">
          <a:avLst/>
        </a:prstGeom>
        <a:solidFill>
          <a:srgbClr val="C00000"/>
        </a:solidFill>
        <a:ln w="28575" algn="ctr">
          <a:solidFill>
            <a:srgbClr val="C00000"/>
          </a:solidFill>
          <a:miter lim="800000"/>
          <a:headEnd/>
          <a:tailEnd/>
        </a:ln>
        <a:effectLst>
          <a:outerShdw blurRad="165100" sx="102000" sy="102000" algn="ctr" rotWithShape="0">
            <a:prstClr val="black">
              <a:alpha val="40000"/>
            </a:prstClr>
          </a:outerShdw>
        </a:effectLst>
      </xdr:spPr>
      <xdr:txBody>
        <a:bodyPr vertOverflow="clip" wrap="square" lIns="36576" tIns="22860" rIns="36576" bIns="22860" anchor="b" upright="1"/>
        <a:lstStyle/>
        <a:p>
          <a:pPr algn="ctr" rtl="0">
            <a:defRPr sz="1000"/>
          </a:pPr>
          <a:r>
            <a:rPr lang="es-ES" sz="1100" b="1" i="0" u="none" strike="noStrike" baseline="0">
              <a:solidFill>
                <a:srgbClr val="FFFF99"/>
              </a:solidFill>
              <a:latin typeface="Segoe UI" pitchFamily="34" charset="0"/>
              <a:ea typeface="Tahoma"/>
              <a:cs typeface="Segoe UI" pitchFamily="34" charset="0"/>
            </a:rPr>
            <a:t>recomendado</a:t>
          </a:r>
        </a:p>
      </xdr:txBody>
    </xdr:sp>
    <xdr:clientData/>
  </xdr:twoCellAnchor>
  <xdr:twoCellAnchor editAs="oneCell">
    <xdr:from>
      <xdr:col>9</xdr:col>
      <xdr:colOff>790575</xdr:colOff>
      <xdr:row>287</xdr:row>
      <xdr:rowOff>200025</xdr:rowOff>
    </xdr:from>
    <xdr:to>
      <xdr:col>9</xdr:col>
      <xdr:colOff>2466975</xdr:colOff>
      <xdr:row>288</xdr:row>
      <xdr:rowOff>152400</xdr:rowOff>
    </xdr:to>
    <xdr:sp macro="" textlink="">
      <xdr:nvSpPr>
        <xdr:cNvPr id="54" name="Text Box 129">
          <a:hlinkClick xmlns:r="http://schemas.openxmlformats.org/officeDocument/2006/relationships" r:id="rId23" tooltip="recomendado (información)"/>
        </xdr:cNvPr>
        <xdr:cNvSpPr txBox="1">
          <a:spLocks noChangeAspect="1" noChangeArrowheads="1"/>
        </xdr:cNvSpPr>
      </xdr:nvSpPr>
      <xdr:spPr bwMode="auto">
        <a:xfrm>
          <a:off x="6238875" y="52635150"/>
          <a:ext cx="1676400" cy="190500"/>
        </a:xfrm>
        <a:prstGeom prst="rect">
          <a:avLst/>
        </a:prstGeom>
        <a:solidFill>
          <a:srgbClr val="C00000"/>
        </a:solidFill>
        <a:ln w="28575" algn="ctr">
          <a:solidFill>
            <a:srgbClr val="C00000"/>
          </a:solidFill>
          <a:miter lim="800000"/>
          <a:headEnd/>
          <a:tailEnd/>
        </a:ln>
        <a:effectLst>
          <a:outerShdw blurRad="165100" sx="102000" sy="102000" algn="ctr" rotWithShape="0">
            <a:prstClr val="black">
              <a:alpha val="40000"/>
            </a:prstClr>
          </a:outerShdw>
        </a:effectLst>
      </xdr:spPr>
      <xdr:txBody>
        <a:bodyPr vertOverflow="clip" wrap="square" lIns="36576" tIns="22860" rIns="36576" bIns="22860" anchor="b" upright="1"/>
        <a:lstStyle/>
        <a:p>
          <a:pPr algn="ctr" rtl="0">
            <a:defRPr sz="1000"/>
          </a:pPr>
          <a:r>
            <a:rPr lang="es-ES" sz="1100" b="1" i="0" u="none" strike="noStrike" baseline="0">
              <a:solidFill>
                <a:srgbClr val="FFFF99"/>
              </a:solidFill>
              <a:latin typeface="Segoe UI" pitchFamily="34" charset="0"/>
              <a:ea typeface="Tahoma"/>
              <a:cs typeface="Segoe UI" pitchFamily="34" charset="0"/>
            </a:rPr>
            <a:t>recomendado</a:t>
          </a:r>
        </a:p>
      </xdr:txBody>
    </xdr:sp>
    <xdr:clientData/>
  </xdr:twoCellAnchor>
  <xdr:twoCellAnchor editAs="oneCell">
    <xdr:from>
      <xdr:col>9</xdr:col>
      <xdr:colOff>800100</xdr:colOff>
      <xdr:row>342</xdr:row>
      <xdr:rowOff>133350</xdr:rowOff>
    </xdr:from>
    <xdr:to>
      <xdr:col>9</xdr:col>
      <xdr:colOff>2476500</xdr:colOff>
      <xdr:row>343</xdr:row>
      <xdr:rowOff>133350</xdr:rowOff>
    </xdr:to>
    <xdr:sp macro="" textlink="">
      <xdr:nvSpPr>
        <xdr:cNvPr id="55" name="Text Box 129">
          <a:hlinkClick xmlns:r="http://schemas.openxmlformats.org/officeDocument/2006/relationships" r:id="rId24" tooltip="recomendado (información)"/>
        </xdr:cNvPr>
        <xdr:cNvSpPr txBox="1">
          <a:spLocks noChangeAspect="1" noChangeArrowheads="1"/>
        </xdr:cNvSpPr>
      </xdr:nvSpPr>
      <xdr:spPr bwMode="auto">
        <a:xfrm>
          <a:off x="6248400" y="63360300"/>
          <a:ext cx="1676400" cy="190500"/>
        </a:xfrm>
        <a:prstGeom prst="rect">
          <a:avLst/>
        </a:prstGeom>
        <a:solidFill>
          <a:srgbClr val="C00000"/>
        </a:solidFill>
        <a:ln w="28575" algn="ctr">
          <a:solidFill>
            <a:srgbClr val="C00000"/>
          </a:solidFill>
          <a:miter lim="800000"/>
          <a:headEnd/>
          <a:tailEnd/>
        </a:ln>
        <a:effectLst>
          <a:outerShdw blurRad="165100" sx="102000" sy="102000" algn="ctr" rotWithShape="0">
            <a:prstClr val="black">
              <a:alpha val="40000"/>
            </a:prstClr>
          </a:outerShdw>
        </a:effectLst>
      </xdr:spPr>
      <xdr:txBody>
        <a:bodyPr vertOverflow="clip" wrap="square" lIns="36576" tIns="22860" rIns="36576" bIns="22860" anchor="b" upright="1"/>
        <a:lstStyle/>
        <a:p>
          <a:pPr algn="ctr" rtl="0">
            <a:defRPr sz="1000"/>
          </a:pPr>
          <a:r>
            <a:rPr lang="es-ES" sz="1100" b="1" i="0" u="none" strike="noStrike" baseline="0">
              <a:solidFill>
                <a:srgbClr val="FFFF99"/>
              </a:solidFill>
              <a:latin typeface="Segoe UI" pitchFamily="34" charset="0"/>
              <a:ea typeface="Tahoma"/>
              <a:cs typeface="Segoe UI" pitchFamily="34" charset="0"/>
            </a:rPr>
            <a:t>recomendado</a:t>
          </a:r>
        </a:p>
      </xdr:txBody>
    </xdr:sp>
    <xdr:clientData/>
  </xdr:twoCellAnchor>
  <xdr:twoCellAnchor editAs="oneCell">
    <xdr:from>
      <xdr:col>3</xdr:col>
      <xdr:colOff>447675</xdr:colOff>
      <xdr:row>28</xdr:row>
      <xdr:rowOff>19050</xdr:rowOff>
    </xdr:from>
    <xdr:to>
      <xdr:col>4</xdr:col>
      <xdr:colOff>625420</xdr:colOff>
      <xdr:row>35</xdr:row>
      <xdr:rowOff>85725</xdr:rowOff>
    </xdr:to>
    <xdr:pic>
      <xdr:nvPicPr>
        <xdr:cNvPr id="56" name="Picture 205" descr="Fotolia_36549914_XS">
          <a:hlinkClick xmlns:r="http://schemas.openxmlformats.org/officeDocument/2006/relationships" r:id="rId25" tooltip="Recomendado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duotone>
            <a:schemeClr val="bg2">
              <a:shade val="45000"/>
              <a:satMod val="135000"/>
            </a:schemeClr>
            <a:prstClr val="white"/>
          </a:duotone>
        </a:blip>
        <a:srcRect/>
        <a:stretch>
          <a:fillRect/>
        </a:stretch>
      </xdr:blipFill>
      <xdr:spPr bwMode="auto">
        <a:xfrm>
          <a:off x="762000" y="5000625"/>
          <a:ext cx="1254070" cy="12573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nancialMetricsPro_201_1365764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PFEXP%201.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ontents"/>
      <sheetName val="UserGuide"/>
      <sheetName val="CashFlow"/>
      <sheetName val="CumulativeCF"/>
      <sheetName val="Payback"/>
      <sheetName val="ROI"/>
      <sheetName val="NPV"/>
      <sheetName val="Compounding"/>
      <sheetName val="CAGR"/>
      <sheetName val="IRR"/>
      <sheetName val="Breakeven"/>
      <sheetName val="Income"/>
      <sheetName val="Balance"/>
      <sheetName val="FinCashFlow"/>
      <sheetName val="Retained"/>
      <sheetName val="FSAnalysis"/>
      <sheetName val="Liquidity"/>
      <sheetName val="Activity"/>
      <sheetName val="Leverage"/>
      <sheetName val="Profitability"/>
      <sheetName val="Valuation"/>
      <sheetName val="MultiYear"/>
      <sheetName val="Growth"/>
      <sheetName val="DuPont"/>
    </sheetNames>
    <sheetDataSet>
      <sheetData sheetId="0" refreshError="1"/>
      <sheetData sheetId="1" refreshError="1"/>
      <sheetData sheetId="2" refreshError="1">
        <row r="47">
          <cell r="E47">
            <v>1500</v>
          </cell>
          <cell r="F47">
            <v>1612</v>
          </cell>
          <cell r="G47">
            <v>1681</v>
          </cell>
          <cell r="H47">
            <v>1960</v>
          </cell>
          <cell r="I47">
            <v>2111</v>
          </cell>
          <cell r="J47">
            <v>2010</v>
          </cell>
          <cell r="K47">
            <v>2041</v>
          </cell>
          <cell r="L47">
            <v>2173</v>
          </cell>
          <cell r="M47">
            <v>2223</v>
          </cell>
          <cell r="N47">
            <v>2245</v>
          </cell>
        </row>
        <row r="48">
          <cell r="E48">
            <v>-1565</v>
          </cell>
          <cell r="F48">
            <v>-1345</v>
          </cell>
          <cell r="G48">
            <v>-1107</v>
          </cell>
          <cell r="H48">
            <v>-1094</v>
          </cell>
          <cell r="I48">
            <v>-1081</v>
          </cell>
          <cell r="J48">
            <v>-910</v>
          </cell>
          <cell r="K48">
            <v>-890</v>
          </cell>
          <cell r="L48">
            <v>-790</v>
          </cell>
          <cell r="M48">
            <v>-880</v>
          </cell>
          <cell r="N48">
            <v>-840</v>
          </cell>
        </row>
        <row r="90">
          <cell r="E90">
            <v>233</v>
          </cell>
          <cell r="F90">
            <v>268</v>
          </cell>
          <cell r="G90">
            <v>229</v>
          </cell>
          <cell r="H90">
            <v>293</v>
          </cell>
          <cell r="I90">
            <v>321</v>
          </cell>
          <cell r="J90">
            <v>350</v>
          </cell>
          <cell r="K90">
            <v>331</v>
          </cell>
          <cell r="L90">
            <v>523</v>
          </cell>
          <cell r="M90">
            <v>588</v>
          </cell>
          <cell r="N90">
            <v>635</v>
          </cell>
        </row>
        <row r="91">
          <cell r="E91">
            <v>-339</v>
          </cell>
          <cell r="F91">
            <v>-301</v>
          </cell>
          <cell r="G91">
            <v>-115</v>
          </cell>
          <cell r="H91">
            <v>21</v>
          </cell>
          <cell r="I91">
            <v>61</v>
          </cell>
          <cell r="J91">
            <v>50</v>
          </cell>
          <cell r="K91">
            <v>130</v>
          </cell>
          <cell r="L91">
            <v>250</v>
          </cell>
          <cell r="M91">
            <v>180</v>
          </cell>
          <cell r="N91">
            <v>240</v>
          </cell>
        </row>
        <row r="92">
          <cell r="E92">
            <v>-106</v>
          </cell>
          <cell r="F92">
            <v>-33</v>
          </cell>
          <cell r="G92">
            <v>114</v>
          </cell>
          <cell r="H92">
            <v>314</v>
          </cell>
          <cell r="I92">
            <v>382</v>
          </cell>
          <cell r="J92">
            <v>400</v>
          </cell>
          <cell r="K92">
            <v>461</v>
          </cell>
          <cell r="L92">
            <v>773</v>
          </cell>
          <cell r="M92">
            <v>768</v>
          </cell>
          <cell r="N92">
            <v>875</v>
          </cell>
        </row>
      </sheetData>
      <sheetData sheetId="3" refreshError="1"/>
      <sheetData sheetId="4" refreshError="1">
        <row r="28">
          <cell r="E28">
            <v>-106</v>
          </cell>
          <cell r="F28">
            <v>-33</v>
          </cell>
          <cell r="G28">
            <v>114</v>
          </cell>
          <cell r="H28">
            <v>314</v>
          </cell>
          <cell r="I28">
            <v>382</v>
          </cell>
          <cell r="J28">
            <v>400</v>
          </cell>
          <cell r="K28">
            <v>461</v>
          </cell>
          <cell r="L28">
            <v>773</v>
          </cell>
          <cell r="M28">
            <v>768</v>
          </cell>
          <cell r="N28">
            <v>875</v>
          </cell>
        </row>
        <row r="32">
          <cell r="E32">
            <v>-106</v>
          </cell>
          <cell r="F32">
            <v>-139</v>
          </cell>
          <cell r="G32">
            <v>-25</v>
          </cell>
          <cell r="H32">
            <v>289</v>
          </cell>
          <cell r="I32">
            <v>671</v>
          </cell>
          <cell r="J32">
            <v>1071</v>
          </cell>
          <cell r="K32">
            <v>1532</v>
          </cell>
          <cell r="L32">
            <v>2305</v>
          </cell>
          <cell r="M32">
            <v>3073</v>
          </cell>
          <cell r="N32">
            <v>3948</v>
          </cell>
        </row>
        <row r="58">
          <cell r="M58">
            <v>0.08</v>
          </cell>
        </row>
        <row r="66">
          <cell r="E66">
            <v>-98.148148148148138</v>
          </cell>
          <cell r="F66">
            <v>-28.292181069958847</v>
          </cell>
          <cell r="G66">
            <v>90.496875476299337</v>
          </cell>
          <cell r="H66">
            <v>230.79937377808633</v>
          </cell>
          <cell r="I66">
            <v>259.98278126689365</v>
          </cell>
          <cell r="J66">
            <v>252.06785075324183</v>
          </cell>
          <cell r="K66">
            <v>268.98907221584369</v>
          </cell>
          <cell r="L66">
            <v>417.62784772002726</v>
          </cell>
          <cell r="M66">
            <v>384.19120675696053</v>
          </cell>
          <cell r="N66">
            <v>405.29430207409871</v>
          </cell>
        </row>
        <row r="67">
          <cell r="E67">
            <v>-98.148148148148138</v>
          </cell>
          <cell r="F67">
            <v>-126.44032921810698</v>
          </cell>
          <cell r="G67">
            <v>-35.943453741807645</v>
          </cell>
          <cell r="H67">
            <v>194.85592003627869</v>
          </cell>
          <cell r="I67">
            <v>454.83870130317234</v>
          </cell>
          <cell r="J67">
            <v>706.90655205641417</v>
          </cell>
          <cell r="K67">
            <v>975.89562427225792</v>
          </cell>
          <cell r="L67">
            <v>1393.5234719922851</v>
          </cell>
          <cell r="M67">
            <v>1777.7146787492456</v>
          </cell>
          <cell r="N67">
            <v>2183.0089808233442</v>
          </cell>
        </row>
      </sheetData>
      <sheetData sheetId="5" refreshError="1">
        <row r="34">
          <cell r="F34">
            <v>140</v>
          </cell>
        </row>
        <row r="36">
          <cell r="F36">
            <v>100</v>
          </cell>
        </row>
      </sheetData>
      <sheetData sheetId="6" refreshError="1">
        <row r="32">
          <cell r="F32">
            <v>0.1</v>
          </cell>
        </row>
        <row r="35">
          <cell r="F35">
            <v>8</v>
          </cell>
        </row>
        <row r="38">
          <cell r="F38">
            <v>1000</v>
          </cell>
        </row>
        <row r="68">
          <cell r="J68">
            <v>0.1</v>
          </cell>
        </row>
        <row r="105">
          <cell r="F105">
            <v>4</v>
          </cell>
        </row>
      </sheetData>
      <sheetData sheetId="7" refreshError="1">
        <row r="28">
          <cell r="F28">
            <v>0.06</v>
          </cell>
        </row>
        <row r="31">
          <cell r="F31">
            <v>10</v>
          </cell>
        </row>
        <row r="34">
          <cell r="F34">
            <v>100000</v>
          </cell>
        </row>
        <row r="56">
          <cell r="F56">
            <v>100000</v>
          </cell>
        </row>
        <row r="58">
          <cell r="F58">
            <v>0.06</v>
          </cell>
        </row>
        <row r="75">
          <cell r="F75">
            <v>4</v>
          </cell>
        </row>
        <row r="149">
          <cell r="F149">
            <v>0</v>
          </cell>
        </row>
        <row r="151">
          <cell r="F151">
            <v>1000</v>
          </cell>
        </row>
        <row r="153">
          <cell r="F153">
            <v>0.1</v>
          </cell>
        </row>
        <row r="155">
          <cell r="F155">
            <v>10</v>
          </cell>
        </row>
        <row r="157">
          <cell r="F157">
            <v>0</v>
          </cell>
        </row>
        <row r="198">
          <cell r="F198">
            <v>0.1</v>
          </cell>
        </row>
        <row r="200">
          <cell r="F200">
            <v>4</v>
          </cell>
        </row>
        <row r="202">
          <cell r="F202">
            <v>10</v>
          </cell>
        </row>
      </sheetData>
      <sheetData sheetId="8" refreshError="1">
        <row r="25">
          <cell r="F25">
            <v>600</v>
          </cell>
        </row>
        <row r="27">
          <cell r="F27">
            <v>1600</v>
          </cell>
        </row>
        <row r="29">
          <cell r="F29">
            <v>10</v>
          </cell>
        </row>
      </sheetData>
      <sheetData sheetId="9" refreshError="1">
        <row r="50">
          <cell r="G50">
            <v>0.2</v>
          </cell>
        </row>
        <row r="83">
          <cell r="G83">
            <v>0.1</v>
          </cell>
        </row>
        <row r="85">
          <cell r="G85">
            <v>0.1</v>
          </cell>
        </row>
      </sheetData>
      <sheetData sheetId="10" refreshError="1">
        <row r="145">
          <cell r="H145">
            <v>36000</v>
          </cell>
        </row>
        <row r="147">
          <cell r="H147">
            <v>15</v>
          </cell>
        </row>
        <row r="150">
          <cell r="H150">
            <v>1</v>
          </cell>
          <cell r="I150">
            <v>1500</v>
          </cell>
          <cell r="J150">
            <v>3000</v>
          </cell>
          <cell r="K150">
            <v>4000</v>
          </cell>
          <cell r="L150">
            <v>5000</v>
          </cell>
        </row>
        <row r="151">
          <cell r="H151">
            <v>5</v>
          </cell>
          <cell r="I151">
            <v>10</v>
          </cell>
          <cell r="J151">
            <v>15</v>
          </cell>
          <cell r="K151">
            <v>20</v>
          </cell>
          <cell r="L151">
            <v>25</v>
          </cell>
        </row>
        <row r="153">
          <cell r="H153">
            <v>20</v>
          </cell>
        </row>
        <row r="156">
          <cell r="H156">
            <v>1</v>
          </cell>
          <cell r="I156">
            <v>3000</v>
          </cell>
          <cell r="J156">
            <v>3500</v>
          </cell>
          <cell r="K156">
            <v>4000</v>
          </cell>
          <cell r="L156">
            <v>4500</v>
          </cell>
        </row>
        <row r="157">
          <cell r="H157">
            <v>30</v>
          </cell>
          <cell r="I157">
            <v>28</v>
          </cell>
          <cell r="J157">
            <v>26</v>
          </cell>
          <cell r="K157">
            <v>24</v>
          </cell>
          <cell r="L157">
            <v>22</v>
          </cell>
        </row>
        <row r="159">
          <cell r="H159">
            <v>100</v>
          </cell>
        </row>
        <row r="161">
          <cell r="H161">
            <v>6000</v>
          </cell>
        </row>
        <row r="202">
          <cell r="E202">
            <v>983.33333333333337</v>
          </cell>
        </row>
        <row r="212">
          <cell r="E212">
            <v>100</v>
          </cell>
          <cell r="F212">
            <v>1083.3333333333335</v>
          </cell>
          <cell r="G212">
            <v>2066.666666666667</v>
          </cell>
          <cell r="H212">
            <v>3050</v>
          </cell>
          <cell r="I212">
            <v>4033.3333333333335</v>
          </cell>
          <cell r="J212">
            <v>5016.666666666667</v>
          </cell>
          <cell r="K212">
            <v>6000</v>
          </cell>
        </row>
        <row r="221">
          <cell r="E221">
            <v>1500</v>
          </cell>
          <cell r="F221">
            <v>16250.000000000002</v>
          </cell>
          <cell r="G221">
            <v>31000.000000000004</v>
          </cell>
          <cell r="H221">
            <v>45750</v>
          </cell>
          <cell r="I221">
            <v>60500</v>
          </cell>
          <cell r="J221">
            <v>75250</v>
          </cell>
          <cell r="K221">
            <v>90000</v>
          </cell>
        </row>
        <row r="226">
          <cell r="E226">
            <v>500</v>
          </cell>
          <cell r="F226">
            <v>5416.6666666666679</v>
          </cell>
          <cell r="G226">
            <v>20666.666666666672</v>
          </cell>
          <cell r="H226">
            <v>45750</v>
          </cell>
          <cell r="I226">
            <v>80666.666666666672</v>
          </cell>
          <cell r="J226">
            <v>125416.66666666667</v>
          </cell>
          <cell r="K226">
            <v>150000</v>
          </cell>
        </row>
        <row r="231">
          <cell r="E231">
            <v>38000</v>
          </cell>
          <cell r="F231">
            <v>57666.666666666672</v>
          </cell>
          <cell r="G231">
            <v>87666.666666666672</v>
          </cell>
          <cell r="H231">
            <v>127500</v>
          </cell>
          <cell r="I231">
            <v>177166.66666666669</v>
          </cell>
          <cell r="J231">
            <v>236666.66666666669</v>
          </cell>
          <cell r="K231">
            <v>276000</v>
          </cell>
        </row>
        <row r="235">
          <cell r="E235">
            <v>2000</v>
          </cell>
          <cell r="F235">
            <v>21666.666666666672</v>
          </cell>
          <cell r="G235">
            <v>41333.333333333343</v>
          </cell>
          <cell r="H235">
            <v>61000</v>
          </cell>
          <cell r="I235">
            <v>80666.666666666672</v>
          </cell>
          <cell r="J235">
            <v>100333.33333333334</v>
          </cell>
          <cell r="K235">
            <v>120000</v>
          </cell>
        </row>
        <row r="240">
          <cell r="E240">
            <v>3000</v>
          </cell>
          <cell r="F240">
            <v>32500.000000000004</v>
          </cell>
          <cell r="G240">
            <v>62000.000000000007</v>
          </cell>
          <cell r="H240">
            <v>85400</v>
          </cell>
          <cell r="I240">
            <v>96800</v>
          </cell>
          <cell r="J240">
            <v>110366.66666666667</v>
          </cell>
          <cell r="K240">
            <v>132000</v>
          </cell>
        </row>
        <row r="245">
          <cell r="E245">
            <v>5000</v>
          </cell>
          <cell r="F245">
            <v>54166.666666666672</v>
          </cell>
          <cell r="G245">
            <v>103333.33333333334</v>
          </cell>
          <cell r="H245">
            <v>146400</v>
          </cell>
          <cell r="I245">
            <v>177466.66666666669</v>
          </cell>
          <cell r="J245">
            <v>210700</v>
          </cell>
          <cell r="K245">
            <v>252000</v>
          </cell>
        </row>
        <row r="250">
          <cell r="E250">
            <v>-33000</v>
          </cell>
          <cell r="F250">
            <v>-3500</v>
          </cell>
          <cell r="G250">
            <v>15666.666666666672</v>
          </cell>
          <cell r="H250">
            <v>18900</v>
          </cell>
          <cell r="I250">
            <v>300</v>
          </cell>
          <cell r="J250">
            <v>-25966.666666666686</v>
          </cell>
          <cell r="K250">
            <v>-24000</v>
          </cell>
        </row>
      </sheetData>
      <sheetData sheetId="11" refreshError="1">
        <row r="47">
          <cell r="H47" t="str">
            <v>GRANDE COMPANY</v>
          </cell>
        </row>
        <row r="49">
          <cell r="H49" t="str">
            <v>$</v>
          </cell>
        </row>
        <row r="51">
          <cell r="H51">
            <v>1</v>
          </cell>
        </row>
        <row r="53">
          <cell r="H53">
            <v>38352</v>
          </cell>
          <cell r="J53">
            <v>37987</v>
          </cell>
        </row>
        <row r="55">
          <cell r="H55">
            <v>0.46</v>
          </cell>
        </row>
        <row r="57">
          <cell r="H57">
            <v>0.25490196078431371</v>
          </cell>
        </row>
        <row r="59">
          <cell r="H59">
            <v>136860</v>
          </cell>
        </row>
        <row r="61">
          <cell r="H61">
            <v>8300</v>
          </cell>
        </row>
        <row r="71">
          <cell r="J71">
            <v>32983260</v>
          </cell>
        </row>
        <row r="73">
          <cell r="J73">
            <v>22043584</v>
          </cell>
        </row>
        <row r="74">
          <cell r="J74">
            <v>10939676</v>
          </cell>
        </row>
        <row r="80">
          <cell r="H80">
            <v>136860</v>
          </cell>
        </row>
        <row r="84">
          <cell r="H84">
            <v>18248</v>
          </cell>
        </row>
        <row r="86">
          <cell r="I86">
            <v>6021839</v>
          </cell>
        </row>
        <row r="91">
          <cell r="H91">
            <v>32846</v>
          </cell>
        </row>
        <row r="92">
          <cell r="H92">
            <v>9124</v>
          </cell>
        </row>
        <row r="93">
          <cell r="H93">
            <v>0</v>
          </cell>
        </row>
        <row r="97">
          <cell r="I97">
            <v>1788302</v>
          </cell>
        </row>
        <row r="98">
          <cell r="J98">
            <v>7810141</v>
          </cell>
        </row>
        <row r="100">
          <cell r="J100">
            <v>3129535</v>
          </cell>
        </row>
        <row r="103">
          <cell r="I103">
            <v>118612</v>
          </cell>
        </row>
        <row r="104">
          <cell r="I104">
            <v>510944</v>
          </cell>
        </row>
        <row r="106">
          <cell r="J106">
            <v>2737203</v>
          </cell>
        </row>
        <row r="107">
          <cell r="J107">
            <v>1259113.3800000001</v>
          </cell>
        </row>
        <row r="109">
          <cell r="J109">
            <v>1478089.6199999999</v>
          </cell>
        </row>
        <row r="112">
          <cell r="H112">
            <v>510944</v>
          </cell>
        </row>
        <row r="114">
          <cell r="I114">
            <v>465324</v>
          </cell>
        </row>
        <row r="115">
          <cell r="I115">
            <v>118611.99999999999</v>
          </cell>
        </row>
        <row r="116">
          <cell r="J116">
            <v>346712</v>
          </cell>
        </row>
        <row r="118">
          <cell r="J118">
            <v>1824801.6199999999</v>
          </cell>
        </row>
        <row r="124">
          <cell r="J124">
            <v>13.091492181791612</v>
          </cell>
        </row>
      </sheetData>
      <sheetData sheetId="12" refreshError="1">
        <row r="55">
          <cell r="I55">
            <v>1368600</v>
          </cell>
        </row>
        <row r="56">
          <cell r="I56">
            <v>364960</v>
          </cell>
        </row>
        <row r="59">
          <cell r="I59">
            <v>3832080</v>
          </cell>
        </row>
        <row r="60">
          <cell r="I60">
            <v>20000</v>
          </cell>
        </row>
        <row r="66">
          <cell r="I66">
            <v>13786363</v>
          </cell>
        </row>
        <row r="67">
          <cell r="I67">
            <v>36496</v>
          </cell>
        </row>
        <row r="68">
          <cell r="J68">
            <v>19408499</v>
          </cell>
        </row>
        <row r="75">
          <cell r="J75">
            <v>1459839</v>
          </cell>
        </row>
        <row r="87">
          <cell r="J87">
            <v>930648</v>
          </cell>
        </row>
        <row r="96">
          <cell r="J96">
            <v>208014</v>
          </cell>
        </row>
        <row r="98">
          <cell r="J98">
            <v>68000</v>
          </cell>
        </row>
        <row r="100">
          <cell r="J100">
            <v>22075000</v>
          </cell>
        </row>
        <row r="113">
          <cell r="J113">
            <v>3464400</v>
          </cell>
        </row>
        <row r="118">
          <cell r="J118">
            <v>5474400</v>
          </cell>
        </row>
        <row r="120">
          <cell r="J120">
            <v>8938800</v>
          </cell>
        </row>
        <row r="128">
          <cell r="I128">
            <v>9438468</v>
          </cell>
        </row>
        <row r="130">
          <cell r="I130">
            <v>3697731.62</v>
          </cell>
        </row>
        <row r="132">
          <cell r="J132">
            <v>13136199.620000001</v>
          </cell>
        </row>
        <row r="134">
          <cell r="J134">
            <v>22074999.620000001</v>
          </cell>
        </row>
      </sheetData>
      <sheetData sheetId="13" refreshError="1">
        <row r="72">
          <cell r="K72">
            <v>3391391.620000001</v>
          </cell>
        </row>
        <row r="77">
          <cell r="J77">
            <v>-33100</v>
          </cell>
        </row>
        <row r="78">
          <cell r="J78">
            <v>-101250</v>
          </cell>
        </row>
        <row r="87">
          <cell r="K87">
            <v>-1210982</v>
          </cell>
        </row>
        <row r="89">
          <cell r="K89">
            <v>2180409.620000001</v>
          </cell>
        </row>
      </sheetData>
      <sheetData sheetId="14" refreshError="1">
        <row r="45">
          <cell r="I45">
            <v>3697731.62</v>
          </cell>
        </row>
      </sheetData>
      <sheetData sheetId="15" refreshError="1"/>
      <sheetData sheetId="16" refreshError="1"/>
      <sheetData sheetId="17" refreshError="1">
        <row r="42">
          <cell r="H42">
            <v>275</v>
          </cell>
        </row>
        <row r="87">
          <cell r="J87">
            <v>2.3924555011354336</v>
          </cell>
        </row>
        <row r="175">
          <cell r="J175">
            <v>90365.095890410958</v>
          </cell>
        </row>
      </sheetData>
      <sheetData sheetId="18" refreshError="1"/>
      <sheetData sheetId="19" refreshError="1"/>
      <sheetData sheetId="20" refreshError="1">
        <row r="46">
          <cell r="H46">
            <v>103.75</v>
          </cell>
        </row>
        <row r="87">
          <cell r="K87">
            <v>282200</v>
          </cell>
        </row>
        <row r="90">
          <cell r="K90">
            <v>9960</v>
          </cell>
        </row>
        <row r="92">
          <cell r="L92">
            <v>292160</v>
          </cell>
        </row>
        <row r="94">
          <cell r="L94">
            <v>12844039.620000001</v>
          </cell>
        </row>
        <row r="97">
          <cell r="L97">
            <v>35.200000000000003</v>
          </cell>
        </row>
        <row r="98">
          <cell r="L98">
            <v>93.848017097764142</v>
          </cell>
        </row>
      </sheetData>
      <sheetData sheetId="21" refreshError="1">
        <row r="46">
          <cell r="H46" t="str">
            <v>MAJESTIC COMPANY</v>
          </cell>
        </row>
        <row r="48">
          <cell r="H48" t="str">
            <v>$</v>
          </cell>
        </row>
        <row r="50">
          <cell r="H50">
            <v>1000</v>
          </cell>
        </row>
        <row r="52">
          <cell r="H52">
            <v>38352</v>
          </cell>
          <cell r="J52">
            <v>37987</v>
          </cell>
        </row>
        <row r="60">
          <cell r="H60">
            <v>0.35</v>
          </cell>
          <cell r="I60">
            <v>0.35</v>
          </cell>
          <cell r="J60">
            <v>0.35</v>
          </cell>
          <cell r="K60">
            <v>0.36</v>
          </cell>
          <cell r="L60">
            <v>0.36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</row>
        <row r="62">
          <cell r="H62">
            <v>0.3</v>
          </cell>
          <cell r="I62">
            <v>0.3</v>
          </cell>
          <cell r="J62">
            <v>0.3</v>
          </cell>
          <cell r="K62">
            <v>0.3</v>
          </cell>
          <cell r="L62">
            <v>0.3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</row>
        <row r="64">
          <cell r="H64">
            <v>255000</v>
          </cell>
          <cell r="I64">
            <v>249312</v>
          </cell>
          <cell r="J64">
            <v>230182</v>
          </cell>
          <cell r="K64">
            <v>210067</v>
          </cell>
          <cell r="L64">
            <v>193456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</row>
        <row r="66">
          <cell r="H66">
            <v>52385</v>
          </cell>
          <cell r="I66">
            <v>43825</v>
          </cell>
          <cell r="J66">
            <v>39812</v>
          </cell>
          <cell r="K66">
            <v>28435</v>
          </cell>
          <cell r="L66">
            <v>22843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</row>
        <row r="68">
          <cell r="H68">
            <v>9019</v>
          </cell>
          <cell r="I68">
            <v>8991</v>
          </cell>
          <cell r="J68">
            <v>8855</v>
          </cell>
          <cell r="K68">
            <v>8430</v>
          </cell>
          <cell r="L68">
            <v>8172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</row>
        <row r="77">
          <cell r="H77">
            <v>4624274</v>
          </cell>
          <cell r="I77">
            <v>4090970</v>
          </cell>
          <cell r="J77">
            <v>3406786</v>
          </cell>
          <cell r="K77">
            <v>2906365</v>
          </cell>
          <cell r="L77">
            <v>2452939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</row>
        <row r="78">
          <cell r="H78">
            <v>2958708</v>
          </cell>
          <cell r="I78">
            <v>2673129</v>
          </cell>
          <cell r="J78">
            <v>2253815</v>
          </cell>
          <cell r="K78">
            <v>1942591</v>
          </cell>
          <cell r="L78">
            <v>1617253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</row>
        <row r="79">
          <cell r="H79">
            <v>1665566</v>
          </cell>
          <cell r="I79">
            <v>1417841</v>
          </cell>
          <cell r="J79">
            <v>1152971</v>
          </cell>
          <cell r="K79">
            <v>963774</v>
          </cell>
          <cell r="L79">
            <v>835686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</row>
        <row r="82">
          <cell r="H82">
            <v>410505</v>
          </cell>
          <cell r="I82">
            <v>383619</v>
          </cell>
          <cell r="J82">
            <v>331045</v>
          </cell>
          <cell r="K82">
            <v>291588</v>
          </cell>
          <cell r="L82">
            <v>256620.6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</row>
        <row r="83">
          <cell r="H83">
            <v>273670</v>
          </cell>
          <cell r="I83">
            <v>255746.4</v>
          </cell>
          <cell r="J83">
            <v>220697</v>
          </cell>
          <cell r="K83">
            <v>194392</v>
          </cell>
          <cell r="L83">
            <v>171080.4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</row>
        <row r="84">
          <cell r="H84">
            <v>684175</v>
          </cell>
          <cell r="I84">
            <v>639365.4</v>
          </cell>
          <cell r="J84">
            <v>551742</v>
          </cell>
          <cell r="K84">
            <v>485980</v>
          </cell>
          <cell r="L84">
            <v>427701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</row>
        <row r="86">
          <cell r="H86">
            <v>981391</v>
          </cell>
          <cell r="I86">
            <v>778475.6</v>
          </cell>
          <cell r="J86">
            <v>601229</v>
          </cell>
          <cell r="K86">
            <v>477794</v>
          </cell>
          <cell r="L86">
            <v>407985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</row>
        <row r="89">
          <cell r="H89">
            <v>279459</v>
          </cell>
          <cell r="I89">
            <v>211500</v>
          </cell>
          <cell r="J89">
            <v>181545</v>
          </cell>
          <cell r="K89">
            <v>140135</v>
          </cell>
          <cell r="L89">
            <v>132741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</row>
        <row r="90">
          <cell r="H90">
            <v>111586</v>
          </cell>
          <cell r="I90">
            <v>107273</v>
          </cell>
          <cell r="J90">
            <v>120272</v>
          </cell>
          <cell r="K90">
            <v>102957</v>
          </cell>
          <cell r="L90">
            <v>105056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</row>
        <row r="91">
          <cell r="H91">
            <v>167873</v>
          </cell>
          <cell r="I91">
            <v>104227</v>
          </cell>
          <cell r="J91">
            <v>61273</v>
          </cell>
          <cell r="K91">
            <v>37178</v>
          </cell>
          <cell r="L91">
            <v>27685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</row>
        <row r="92">
          <cell r="H92">
            <v>1149264</v>
          </cell>
          <cell r="I92">
            <v>882702.6</v>
          </cell>
          <cell r="J92">
            <v>662502</v>
          </cell>
          <cell r="K92">
            <v>514972</v>
          </cell>
          <cell r="L92">
            <v>435670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</row>
        <row r="93">
          <cell r="H93">
            <v>402242.39999999997</v>
          </cell>
          <cell r="I93">
            <v>308945.90999999997</v>
          </cell>
          <cell r="J93">
            <v>231875.69999999998</v>
          </cell>
          <cell r="K93">
            <v>185389.91999999998</v>
          </cell>
          <cell r="L93">
            <v>156841.19999999998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</row>
        <row r="95">
          <cell r="H95">
            <v>747021.60000000009</v>
          </cell>
          <cell r="I95">
            <v>573756.68999999994</v>
          </cell>
          <cell r="J95">
            <v>430626.30000000005</v>
          </cell>
          <cell r="K95">
            <v>329582.08000000002</v>
          </cell>
          <cell r="L95">
            <v>278828.80000000005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</row>
        <row r="98">
          <cell r="H98">
            <v>23088</v>
          </cell>
          <cell r="I98">
            <v>16541</v>
          </cell>
          <cell r="J98">
            <v>17478</v>
          </cell>
          <cell r="K98">
            <v>24932</v>
          </cell>
          <cell r="L98">
            <v>13267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</row>
        <row r="99">
          <cell r="H99">
            <v>6317</v>
          </cell>
          <cell r="I99">
            <v>13416</v>
          </cell>
          <cell r="J99">
            <v>6524</v>
          </cell>
          <cell r="K99">
            <v>6017</v>
          </cell>
          <cell r="L99">
            <v>3294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</row>
        <row r="100">
          <cell r="H100">
            <v>16771</v>
          </cell>
          <cell r="I100">
            <v>3125</v>
          </cell>
          <cell r="J100">
            <v>10954</v>
          </cell>
          <cell r="K100">
            <v>18915</v>
          </cell>
          <cell r="L100">
            <v>9973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</row>
        <row r="101">
          <cell r="H101">
            <v>5031.3</v>
          </cell>
          <cell r="I101">
            <v>937.5</v>
          </cell>
          <cell r="J101">
            <v>3286.2</v>
          </cell>
          <cell r="K101">
            <v>5674.5</v>
          </cell>
          <cell r="L101">
            <v>2991.9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</row>
        <row r="102">
          <cell r="H102">
            <v>11739.7</v>
          </cell>
          <cell r="I102">
            <v>2187.5</v>
          </cell>
          <cell r="J102">
            <v>7667.8</v>
          </cell>
          <cell r="K102">
            <v>13240.5</v>
          </cell>
          <cell r="L102">
            <v>6981.1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</row>
        <row r="104">
          <cell r="H104">
            <v>758761.3</v>
          </cell>
          <cell r="I104">
            <v>575944.18999999994</v>
          </cell>
          <cell r="J104">
            <v>438294.10000000003</v>
          </cell>
          <cell r="K104">
            <v>342822.58</v>
          </cell>
          <cell r="L104">
            <v>285809.90000000002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</row>
        <row r="110">
          <cell r="H110">
            <v>2.9755345098039223</v>
          </cell>
          <cell r="I110">
            <v>2.3101342494544985</v>
          </cell>
          <cell r="J110">
            <v>1.9041197834756847</v>
          </cell>
          <cell r="K110">
            <v>1.6319678007492848</v>
          </cell>
          <cell r="L110">
            <v>1.4773896906790176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</row>
        <row r="121">
          <cell r="H121">
            <v>812449</v>
          </cell>
          <cell r="I121">
            <v>420928</v>
          </cell>
          <cell r="J121">
            <v>439438</v>
          </cell>
          <cell r="K121">
            <v>419736</v>
          </cell>
          <cell r="L121">
            <v>183415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</row>
        <row r="122">
          <cell r="H122">
            <v>510211</v>
          </cell>
          <cell r="I122">
            <v>514800</v>
          </cell>
          <cell r="J122">
            <v>196011</v>
          </cell>
          <cell r="K122">
            <v>134529</v>
          </cell>
          <cell r="L122">
            <v>101329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</row>
        <row r="123">
          <cell r="H123">
            <v>128416</v>
          </cell>
          <cell r="I123">
            <v>146694</v>
          </cell>
          <cell r="J123">
            <v>118843</v>
          </cell>
          <cell r="K123">
            <v>98311</v>
          </cell>
          <cell r="L123">
            <v>101708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0</v>
          </cell>
          <cell r="R123">
            <v>0</v>
          </cell>
        </row>
        <row r="124">
          <cell r="H124">
            <v>1001990</v>
          </cell>
          <cell r="I124">
            <v>824771</v>
          </cell>
          <cell r="J124">
            <v>656421</v>
          </cell>
          <cell r="K124">
            <v>530859</v>
          </cell>
          <cell r="L124">
            <v>440951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</row>
        <row r="125">
          <cell r="H125">
            <v>207821</v>
          </cell>
          <cell r="I125">
            <v>218156</v>
          </cell>
          <cell r="J125">
            <v>181115</v>
          </cell>
          <cell r="K125">
            <v>191931</v>
          </cell>
          <cell r="L125">
            <v>168616</v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0</v>
          </cell>
        </row>
        <row r="126">
          <cell r="H126">
            <v>94345</v>
          </cell>
          <cell r="I126">
            <v>88237</v>
          </cell>
          <cell r="J126">
            <v>73436</v>
          </cell>
          <cell r="K126">
            <v>56427</v>
          </cell>
          <cell r="L126">
            <v>54304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</row>
        <row r="127">
          <cell r="H127">
            <v>2755232</v>
          </cell>
          <cell r="I127">
            <v>2213586</v>
          </cell>
          <cell r="J127">
            <v>1665264</v>
          </cell>
          <cell r="K127">
            <v>1431793</v>
          </cell>
          <cell r="L127">
            <v>1050323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</row>
        <row r="130">
          <cell r="H130">
            <v>151020</v>
          </cell>
          <cell r="I130">
            <v>121931</v>
          </cell>
          <cell r="J130">
            <v>111552</v>
          </cell>
          <cell r="K130">
            <v>23712</v>
          </cell>
          <cell r="L130">
            <v>34852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</row>
        <row r="131"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</row>
        <row r="132"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</row>
        <row r="133">
          <cell r="H133">
            <v>735859</v>
          </cell>
          <cell r="I133">
            <v>382809</v>
          </cell>
          <cell r="J133">
            <v>379323</v>
          </cell>
          <cell r="K133">
            <v>234091</v>
          </cell>
          <cell r="L133">
            <v>354888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0</v>
          </cell>
        </row>
        <row r="137">
          <cell r="H137">
            <v>2291185</v>
          </cell>
          <cell r="I137">
            <v>1906256</v>
          </cell>
          <cell r="J137">
            <v>1863215</v>
          </cell>
          <cell r="K137">
            <v>1783261</v>
          </cell>
          <cell r="L137">
            <v>1523641</v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</row>
        <row r="138">
          <cell r="H138">
            <v>1144875</v>
          </cell>
          <cell r="I138">
            <v>1058327</v>
          </cell>
          <cell r="J138">
            <v>1021435</v>
          </cell>
          <cell r="K138">
            <v>954821</v>
          </cell>
          <cell r="L138">
            <v>823415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</row>
        <row r="139">
          <cell r="H139">
            <v>1146310</v>
          </cell>
          <cell r="I139">
            <v>847929</v>
          </cell>
          <cell r="J139">
            <v>841780</v>
          </cell>
          <cell r="K139">
            <v>828440</v>
          </cell>
          <cell r="L139">
            <v>700226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</row>
        <row r="142">
          <cell r="H142">
            <v>103678</v>
          </cell>
          <cell r="I142">
            <v>99930</v>
          </cell>
          <cell r="J142">
            <v>75229</v>
          </cell>
          <cell r="K142">
            <v>54331</v>
          </cell>
          <cell r="L142">
            <v>55408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</row>
        <row r="144">
          <cell r="H144">
            <v>358114</v>
          </cell>
          <cell r="I144">
            <v>135296</v>
          </cell>
          <cell r="J144">
            <v>132365</v>
          </cell>
          <cell r="K144">
            <v>96603</v>
          </cell>
          <cell r="L144">
            <v>61046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</row>
        <row r="146">
          <cell r="H146">
            <v>5250213</v>
          </cell>
          <cell r="I146">
            <v>3801481</v>
          </cell>
          <cell r="J146">
            <v>3205513</v>
          </cell>
          <cell r="K146">
            <v>2668970</v>
          </cell>
          <cell r="L146">
            <v>2256743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R146">
            <v>0</v>
          </cell>
        </row>
        <row r="151">
          <cell r="H151">
            <v>203902</v>
          </cell>
          <cell r="I151">
            <v>202977</v>
          </cell>
          <cell r="J151">
            <v>200439</v>
          </cell>
          <cell r="K151">
            <v>199352</v>
          </cell>
          <cell r="L151">
            <v>192321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</row>
        <row r="152">
          <cell r="H152">
            <v>32910</v>
          </cell>
          <cell r="I152">
            <v>30644</v>
          </cell>
          <cell r="J152">
            <v>43419</v>
          </cell>
          <cell r="K152">
            <v>23944</v>
          </cell>
          <cell r="L152">
            <v>64921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</row>
        <row r="153">
          <cell r="H153">
            <v>324305</v>
          </cell>
          <cell r="I153">
            <v>180494</v>
          </cell>
          <cell r="J153">
            <v>199020</v>
          </cell>
          <cell r="K153">
            <v>198436</v>
          </cell>
          <cell r="L153">
            <v>198314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</row>
        <row r="154">
          <cell r="H154">
            <v>107566</v>
          </cell>
          <cell r="I154">
            <v>182579</v>
          </cell>
          <cell r="J154">
            <v>341116</v>
          </cell>
          <cell r="K154">
            <v>327821</v>
          </cell>
          <cell r="L154">
            <v>358902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</row>
        <row r="155"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</row>
        <row r="156">
          <cell r="H156">
            <v>102483</v>
          </cell>
          <cell r="I156">
            <v>102931</v>
          </cell>
          <cell r="J156">
            <v>93127</v>
          </cell>
          <cell r="K156">
            <v>93219</v>
          </cell>
          <cell r="L156">
            <v>89210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</row>
        <row r="157">
          <cell r="H157">
            <v>46120</v>
          </cell>
          <cell r="I157">
            <v>41029</v>
          </cell>
          <cell r="J157">
            <v>39023</v>
          </cell>
          <cell r="K157">
            <v>36921</v>
          </cell>
          <cell r="L157">
            <v>52482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</row>
        <row r="158">
          <cell r="H158">
            <v>817286</v>
          </cell>
          <cell r="I158">
            <v>740654</v>
          </cell>
          <cell r="J158">
            <v>916144</v>
          </cell>
          <cell r="K158">
            <v>879693</v>
          </cell>
          <cell r="L158">
            <v>956150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</row>
        <row r="161">
          <cell r="H161">
            <v>370000</v>
          </cell>
          <cell r="I161">
            <v>180983</v>
          </cell>
          <cell r="J161">
            <v>201995</v>
          </cell>
          <cell r="K161">
            <v>290820</v>
          </cell>
          <cell r="L161">
            <v>295023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</row>
        <row r="162">
          <cell r="H162">
            <v>432901</v>
          </cell>
          <cell r="I162">
            <v>264120</v>
          </cell>
          <cell r="J162">
            <v>262419</v>
          </cell>
          <cell r="K162">
            <v>251367</v>
          </cell>
          <cell r="L162">
            <v>299567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</row>
        <row r="163">
          <cell r="H163">
            <v>802901</v>
          </cell>
          <cell r="I163">
            <v>445103</v>
          </cell>
          <cell r="J163">
            <v>464414</v>
          </cell>
          <cell r="K163">
            <v>542187</v>
          </cell>
          <cell r="L163">
            <v>594590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</row>
        <row r="165">
          <cell r="H165">
            <v>1620187</v>
          </cell>
          <cell r="I165">
            <v>1185757</v>
          </cell>
          <cell r="J165">
            <v>1380558</v>
          </cell>
          <cell r="K165">
            <v>1421880</v>
          </cell>
          <cell r="L165">
            <v>1550740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</row>
        <row r="170">
          <cell r="H170">
            <v>25030</v>
          </cell>
          <cell r="I170">
            <v>23910</v>
          </cell>
          <cell r="J170">
            <v>20100</v>
          </cell>
          <cell r="K170">
            <v>39924</v>
          </cell>
          <cell r="L170">
            <v>19321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</row>
        <row r="171">
          <cell r="H171">
            <v>102732</v>
          </cell>
          <cell r="I171">
            <v>102711</v>
          </cell>
          <cell r="J171">
            <v>102932</v>
          </cell>
          <cell r="K171">
            <v>102732</v>
          </cell>
          <cell r="L171">
            <v>102510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</row>
        <row r="172"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</row>
        <row r="173">
          <cell r="H173">
            <v>127762</v>
          </cell>
          <cell r="I173">
            <v>126621</v>
          </cell>
          <cell r="J173">
            <v>123032</v>
          </cell>
          <cell r="K173">
            <v>142656</v>
          </cell>
          <cell r="L173">
            <v>121831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</row>
        <row r="175">
          <cell r="H175">
            <v>2543644.0700000003</v>
          </cell>
          <cell r="I175">
            <v>1784882.77</v>
          </cell>
          <cell r="J175">
            <v>1208938.58</v>
          </cell>
          <cell r="K175">
            <v>770644.47999999998</v>
          </cell>
          <cell r="L175">
            <v>427821.9</v>
          </cell>
          <cell r="M175">
            <v>142012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</row>
        <row r="177">
          <cell r="H177">
            <v>2671406.0700000003</v>
          </cell>
          <cell r="I177">
            <v>1911503.77</v>
          </cell>
          <cell r="J177">
            <v>1331970.58</v>
          </cell>
          <cell r="K177">
            <v>913300.47999999998</v>
          </cell>
          <cell r="L177">
            <v>549652.9</v>
          </cell>
          <cell r="M177">
            <v>142012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</row>
        <row r="184">
          <cell r="J184">
            <v>1999</v>
          </cell>
        </row>
        <row r="185">
          <cell r="J185">
            <v>142012</v>
          </cell>
        </row>
        <row r="197">
          <cell r="H197">
            <v>2543644.0700000003</v>
          </cell>
          <cell r="I197">
            <v>1784882.77</v>
          </cell>
          <cell r="J197">
            <v>1208938.58</v>
          </cell>
          <cell r="K197">
            <v>770644.47999999998</v>
          </cell>
          <cell r="L197">
            <v>427821.9</v>
          </cell>
          <cell r="M197">
            <v>142012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</row>
        <row r="213"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</row>
        <row r="221"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R221">
            <v>0</v>
          </cell>
        </row>
        <row r="226"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</row>
        <row r="228"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</row>
        <row r="240"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</row>
        <row r="241"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0</v>
          </cell>
          <cell r="R241">
            <v>0</v>
          </cell>
        </row>
        <row r="243"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</row>
        <row r="245"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</row>
        <row r="247"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</row>
        <row r="248"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</row>
      </sheetData>
      <sheetData sheetId="22" refreshError="1">
        <row r="24">
          <cell r="I24">
            <v>5</v>
          </cell>
        </row>
      </sheetData>
      <sheetData sheetId="2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FO"/>
      <sheetName val="1"/>
      <sheetName val="2"/>
      <sheetName val="2a"/>
      <sheetName val="2b"/>
      <sheetName val="2c"/>
      <sheetName val="ae"/>
      <sheetName val="3"/>
      <sheetName val="3a"/>
      <sheetName val="Amortizaciones"/>
      <sheetName val="3b"/>
      <sheetName val="CResult"/>
      <sheetName val="pr"/>
      <sheetName val="4"/>
      <sheetName val="4a"/>
      <sheetName val="4b"/>
      <sheetName val="5"/>
      <sheetName val="5a"/>
      <sheetName val="5b"/>
      <sheetName val="6"/>
      <sheetName val="6a"/>
      <sheetName val="Pagoinversiones"/>
      <sheetName val="6b"/>
      <sheetName val="prestamos"/>
      <sheetName val="6c"/>
      <sheetName val="pr5"/>
      <sheetName val="t5"/>
      <sheetName val="b5"/>
      <sheetName val="SB"/>
      <sheetName val="CTesorería"/>
      <sheetName val="a5"/>
      <sheetName val="5 años"/>
      <sheetName val="FIN"/>
      <sheetName val="a"/>
      <sheetName val="b"/>
      <sheetName val="c"/>
      <sheetName val="d"/>
      <sheetName val="e"/>
      <sheetName val="f"/>
      <sheetName val="g"/>
      <sheetName val="h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136">
          <cell r="E136" t="str">
            <v>en el MES</v>
          </cell>
        </row>
        <row r="137">
          <cell r="E137" t="str">
            <v>30 días</v>
          </cell>
        </row>
        <row r="138">
          <cell r="E138" t="str">
            <v>60 días</v>
          </cell>
        </row>
        <row r="139">
          <cell r="E139" t="str">
            <v>90 días</v>
          </cell>
        </row>
        <row r="140">
          <cell r="E140" t="str">
            <v>120 días</v>
          </cell>
        </row>
        <row r="141">
          <cell r="E141" t="str">
            <v>150 días</v>
          </cell>
        </row>
        <row r="142">
          <cell r="E142" t="str">
            <v>180 días</v>
          </cell>
        </row>
        <row r="158">
          <cell r="C158" t="str">
            <v>MENSUAL</v>
          </cell>
        </row>
        <row r="159">
          <cell r="C159" t="str">
            <v>TRIMESTRAL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CC99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>
          <a:prstShdw prst="shdw17" dist="28398" dir="6993903">
            <a:srgbClr val="FFCC99">
              <a:gamma/>
              <a:shade val="60000"/>
              <a:invGamma/>
            </a:srgbClr>
          </a:prst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CC99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>
          <a:prstShdw prst="shdw17" dist="28398" dir="6993903">
            <a:srgbClr val="FFCC99">
              <a:gamma/>
              <a:shade val="60000"/>
              <a:invGamma/>
            </a:srgbClr>
          </a:prst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tabColor indexed="51"/>
  </sheetPr>
  <dimension ref="A1:BP146"/>
  <sheetViews>
    <sheetView showGridLines="0" showRowColHeaders="0" showZeros="0" tabSelected="1" showOutlineSymbols="0" workbookViewId="0">
      <pane xSplit="68" ySplit="146" topLeftCell="BQ147" activePane="bottomRight" state="frozen"/>
      <selection pane="topRight" activeCell="BP1" sqref="BP1"/>
      <selection pane="bottomLeft" activeCell="A145" sqref="A145"/>
      <selection pane="bottomRight" activeCell="U8" sqref="U8"/>
    </sheetView>
  </sheetViews>
  <sheetFormatPr baseColWidth="10" defaultRowHeight="12.75"/>
  <cols>
    <col min="1" max="1" width="0" hidden="1" customWidth="1"/>
    <col min="2" max="2" width="13.42578125" style="47" customWidth="1"/>
    <col min="3" max="3" width="2.7109375" style="47" customWidth="1"/>
    <col min="4" max="4" width="2.7109375" customWidth="1"/>
    <col min="5" max="7" width="8.7109375" customWidth="1"/>
    <col min="8" max="9" width="2.7109375" customWidth="1"/>
    <col min="10" max="12" width="9.7109375" customWidth="1"/>
    <col min="13" max="14" width="2.7109375" customWidth="1"/>
    <col min="15" max="17" width="8.7109375" customWidth="1"/>
    <col min="18" max="18" width="2.7109375" customWidth="1"/>
    <col min="19" max="19" width="2.7109375" style="47" customWidth="1"/>
    <col min="20" max="22" width="10.7109375" style="47" customWidth="1"/>
    <col min="23" max="67" width="11.42578125" style="47"/>
  </cols>
  <sheetData>
    <row r="1" spans="1:68" s="47" customFormat="1">
      <c r="A1" s="67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53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  <c r="BM1" s="67"/>
      <c r="BN1" s="67"/>
      <c r="BO1" s="67"/>
      <c r="BP1" s="70"/>
    </row>
    <row r="2" spans="1:68" s="47" customFormat="1">
      <c r="A2" s="6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  <c r="AW2" s="67"/>
      <c r="AX2" s="67"/>
      <c r="AY2" s="67"/>
      <c r="AZ2" s="67"/>
      <c r="BA2" s="67"/>
      <c r="BB2" s="67"/>
      <c r="BC2" s="67"/>
      <c r="BD2" s="67"/>
      <c r="BE2" s="67"/>
      <c r="BF2" s="67"/>
      <c r="BG2" s="67"/>
      <c r="BH2" s="67"/>
      <c r="BI2" s="67"/>
      <c r="BJ2" s="67"/>
      <c r="BK2" s="67"/>
      <c r="BL2" s="67"/>
      <c r="BM2" s="67"/>
      <c r="BN2" s="67"/>
      <c r="BO2" s="67"/>
      <c r="BP2" s="70"/>
    </row>
    <row r="3" spans="1:68" s="47" customFormat="1">
      <c r="A3" s="67"/>
      <c r="B3" s="61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1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  <c r="AW3" s="67"/>
      <c r="AX3" s="67"/>
      <c r="AY3" s="67"/>
      <c r="AZ3" s="67"/>
      <c r="BA3" s="67"/>
      <c r="BB3" s="67"/>
      <c r="BC3" s="67"/>
      <c r="BD3" s="67"/>
      <c r="BE3" s="67"/>
      <c r="BF3" s="67"/>
      <c r="BG3" s="67"/>
      <c r="BH3" s="67"/>
      <c r="BI3" s="67"/>
      <c r="BJ3" s="67"/>
      <c r="BK3" s="67"/>
      <c r="BL3" s="67"/>
      <c r="BM3" s="67"/>
      <c r="BN3" s="67"/>
      <c r="BO3" s="67"/>
      <c r="BP3" s="70"/>
    </row>
    <row r="4" spans="1:68" s="47" customFormat="1" ht="20.100000000000001" customHeight="1">
      <c r="A4" s="67"/>
      <c r="B4" s="61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1"/>
      <c r="W4" s="67"/>
      <c r="X4" s="67"/>
      <c r="Y4" s="67"/>
      <c r="Z4" s="67"/>
      <c r="AA4" s="67"/>
      <c r="AB4" s="67"/>
      <c r="AC4" s="67"/>
      <c r="AD4" s="67"/>
      <c r="AE4" s="67"/>
      <c r="AF4" s="67"/>
      <c r="AG4" s="67"/>
      <c r="AH4" s="67"/>
      <c r="AI4" s="67"/>
      <c r="AJ4" s="67"/>
      <c r="AK4" s="67"/>
      <c r="AL4" s="67"/>
      <c r="AM4" s="67"/>
      <c r="AN4" s="67"/>
      <c r="AO4" s="67"/>
      <c r="AP4" s="67"/>
      <c r="AQ4" s="67"/>
      <c r="AR4" s="67"/>
      <c r="AS4" s="67"/>
      <c r="AT4" s="67"/>
      <c r="AU4" s="67"/>
      <c r="AV4" s="67"/>
      <c r="AW4" s="67"/>
      <c r="AX4" s="67"/>
      <c r="AY4" s="67"/>
      <c r="AZ4" s="67"/>
      <c r="BA4" s="67"/>
      <c r="BB4" s="67"/>
      <c r="BC4" s="67"/>
      <c r="BD4" s="67"/>
      <c r="BE4" s="67"/>
      <c r="BF4" s="67"/>
      <c r="BG4" s="67"/>
      <c r="BH4" s="67"/>
      <c r="BI4" s="67"/>
      <c r="BJ4" s="67"/>
      <c r="BK4" s="67"/>
      <c r="BL4" s="67"/>
      <c r="BM4" s="67"/>
      <c r="BN4" s="67"/>
      <c r="BO4" s="67"/>
      <c r="BP4" s="70"/>
    </row>
    <row r="5" spans="1:68" s="47" customFormat="1">
      <c r="A5" s="67"/>
      <c r="B5" s="61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1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  <c r="AH5" s="67"/>
      <c r="AI5" s="67"/>
      <c r="AJ5" s="67"/>
      <c r="AK5" s="67"/>
      <c r="AL5" s="67"/>
      <c r="AM5" s="67"/>
      <c r="AN5" s="67"/>
      <c r="AO5" s="67"/>
      <c r="AP5" s="67"/>
      <c r="AQ5" s="67"/>
      <c r="AR5" s="67"/>
      <c r="AS5" s="67"/>
      <c r="AT5" s="67"/>
      <c r="AU5" s="67"/>
      <c r="AV5" s="67"/>
      <c r="AW5" s="67"/>
      <c r="AX5" s="67"/>
      <c r="AY5" s="67"/>
      <c r="AZ5" s="67"/>
      <c r="BA5" s="67"/>
      <c r="BB5" s="67"/>
      <c r="BC5" s="67"/>
      <c r="BD5" s="67"/>
      <c r="BE5" s="67"/>
      <c r="BF5" s="67"/>
      <c r="BG5" s="67"/>
      <c r="BH5" s="67"/>
      <c r="BI5" s="67"/>
      <c r="BJ5" s="67"/>
      <c r="BK5" s="67"/>
      <c r="BL5" s="67"/>
      <c r="BM5" s="67"/>
      <c r="BN5" s="67"/>
      <c r="BO5" s="67"/>
      <c r="BP5" s="70"/>
    </row>
    <row r="6" spans="1:68" s="48" customFormat="1" ht="8.1" customHeight="1">
      <c r="A6" s="71"/>
      <c r="B6" s="61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72"/>
      <c r="T6" s="62"/>
      <c r="U6" s="62"/>
      <c r="V6" s="61"/>
      <c r="W6" s="71"/>
      <c r="X6" s="71"/>
      <c r="Y6" s="71"/>
      <c r="Z6" s="71"/>
      <c r="AA6" s="71"/>
      <c r="AB6" s="71"/>
      <c r="AC6" s="71"/>
      <c r="AD6" s="71"/>
      <c r="AE6" s="71"/>
      <c r="AF6" s="71"/>
      <c r="AG6" s="71"/>
      <c r="AH6" s="71"/>
      <c r="AI6" s="71"/>
      <c r="AJ6" s="71"/>
      <c r="AK6" s="71"/>
      <c r="AL6" s="71"/>
      <c r="AM6" s="71"/>
      <c r="AN6" s="71"/>
      <c r="AO6" s="71"/>
      <c r="AP6" s="71"/>
      <c r="AQ6" s="71"/>
      <c r="AR6" s="71"/>
      <c r="AS6" s="71"/>
      <c r="AT6" s="71"/>
      <c r="AU6" s="71"/>
      <c r="AV6" s="71"/>
      <c r="AW6" s="71"/>
      <c r="AX6" s="71"/>
      <c r="AY6" s="71"/>
      <c r="AZ6" s="71"/>
      <c r="BA6" s="71"/>
      <c r="BB6" s="71"/>
      <c r="BC6" s="71"/>
      <c r="BD6" s="71"/>
      <c r="BE6" s="71"/>
      <c r="BF6" s="71"/>
      <c r="BG6" s="71"/>
      <c r="BH6" s="71"/>
      <c r="BI6" s="71"/>
      <c r="BJ6" s="71"/>
      <c r="BK6" s="71"/>
      <c r="BL6" s="71"/>
      <c r="BM6" s="71"/>
      <c r="BN6" s="71"/>
      <c r="BO6" s="71"/>
      <c r="BP6" s="73"/>
    </row>
    <row r="7" spans="1:68" s="48" customFormat="1" ht="8.1" customHeight="1" thickBot="1">
      <c r="A7" s="71"/>
      <c r="B7" s="61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72"/>
      <c r="T7" s="62"/>
      <c r="U7" s="62"/>
      <c r="V7" s="61"/>
      <c r="W7" s="71"/>
      <c r="X7" s="71"/>
      <c r="Y7" s="71"/>
      <c r="Z7" s="71"/>
      <c r="AA7" s="71"/>
      <c r="AB7" s="71"/>
      <c r="AC7" s="71"/>
      <c r="AD7" s="71"/>
      <c r="AE7" s="71"/>
      <c r="AF7" s="71"/>
      <c r="AG7" s="71"/>
      <c r="AH7" s="71"/>
      <c r="AI7" s="71"/>
      <c r="AJ7" s="71"/>
      <c r="AK7" s="71"/>
      <c r="AL7" s="71"/>
      <c r="AM7" s="71"/>
      <c r="AN7" s="71"/>
      <c r="AO7" s="71"/>
      <c r="AP7" s="71"/>
      <c r="AQ7" s="71"/>
      <c r="AR7" s="71"/>
      <c r="AS7" s="71"/>
      <c r="AT7" s="71"/>
      <c r="AU7" s="71"/>
      <c r="AV7" s="71"/>
      <c r="AW7" s="71"/>
      <c r="AX7" s="71"/>
      <c r="AY7" s="71"/>
      <c r="AZ7" s="71"/>
      <c r="BA7" s="71"/>
      <c r="BB7" s="71"/>
      <c r="BC7" s="71"/>
      <c r="BD7" s="71"/>
      <c r="BE7" s="71"/>
      <c r="BF7" s="71"/>
      <c r="BG7" s="71"/>
      <c r="BH7" s="71"/>
      <c r="BI7" s="71"/>
      <c r="BJ7" s="71"/>
      <c r="BK7" s="71"/>
      <c r="BL7" s="71"/>
      <c r="BM7" s="71"/>
      <c r="BN7" s="71"/>
      <c r="BO7" s="71"/>
      <c r="BP7" s="73"/>
    </row>
    <row r="8" spans="1:68" ht="33" customHeight="1" thickTop="1">
      <c r="A8" s="2"/>
      <c r="B8" s="63"/>
      <c r="C8" s="64"/>
      <c r="D8" s="373" t="s">
        <v>92</v>
      </c>
      <c r="E8" s="374"/>
      <c r="F8" s="374"/>
      <c r="G8" s="374"/>
      <c r="H8" s="374"/>
      <c r="I8" s="374"/>
      <c r="J8" s="374"/>
      <c r="K8" s="374"/>
      <c r="L8" s="374"/>
      <c r="M8" s="374"/>
      <c r="N8" s="374"/>
      <c r="O8" s="374"/>
      <c r="P8" s="374"/>
      <c r="Q8" s="374"/>
      <c r="R8" s="375"/>
      <c r="S8" s="74"/>
      <c r="T8" s="64"/>
      <c r="U8" s="64"/>
      <c r="V8" s="63"/>
      <c r="W8" s="67"/>
      <c r="X8" s="67"/>
      <c r="Y8" s="67"/>
      <c r="Z8" s="67"/>
      <c r="AA8" s="67"/>
      <c r="AB8" s="67"/>
      <c r="AC8" s="67"/>
      <c r="AD8" s="67"/>
      <c r="AE8" s="67"/>
      <c r="AF8" s="67"/>
      <c r="AG8" s="67"/>
      <c r="AH8" s="67"/>
      <c r="AI8" s="67"/>
      <c r="AJ8" s="67"/>
      <c r="AK8" s="67"/>
      <c r="AL8" s="67"/>
      <c r="AM8" s="67"/>
      <c r="AN8" s="67"/>
      <c r="AO8" s="67"/>
      <c r="AP8" s="67"/>
      <c r="AQ8" s="67"/>
      <c r="AR8" s="67"/>
      <c r="AS8" s="67"/>
      <c r="AT8" s="67"/>
      <c r="AU8" s="67"/>
      <c r="AV8" s="67"/>
      <c r="AW8" s="67"/>
      <c r="AX8" s="67"/>
      <c r="AY8" s="67"/>
      <c r="AZ8" s="67"/>
      <c r="BA8" s="67"/>
      <c r="BB8" s="67"/>
      <c r="BC8" s="67"/>
      <c r="BD8" s="67"/>
      <c r="BE8" s="67"/>
      <c r="BF8" s="67"/>
      <c r="BG8" s="67"/>
      <c r="BH8" s="67"/>
      <c r="BI8" s="67"/>
      <c r="BJ8" s="67"/>
      <c r="BK8" s="67"/>
      <c r="BL8" s="67"/>
      <c r="BM8" s="67"/>
      <c r="BN8" s="67"/>
      <c r="BO8" s="67"/>
      <c r="BP8" s="5"/>
    </row>
    <row r="9" spans="1:68" ht="18" customHeight="1" thickBot="1">
      <c r="A9" s="2"/>
      <c r="B9" s="63"/>
      <c r="C9" s="64"/>
      <c r="D9" s="376" t="s">
        <v>176</v>
      </c>
      <c r="E9" s="377"/>
      <c r="F9" s="377"/>
      <c r="G9" s="377"/>
      <c r="H9" s="377"/>
      <c r="I9" s="377"/>
      <c r="J9" s="377"/>
      <c r="K9" s="377"/>
      <c r="L9" s="377"/>
      <c r="M9" s="377"/>
      <c r="N9" s="377"/>
      <c r="O9" s="377"/>
      <c r="P9" s="377"/>
      <c r="Q9" s="377"/>
      <c r="R9" s="378"/>
      <c r="S9" s="74"/>
      <c r="T9" s="64"/>
      <c r="U9" s="64"/>
      <c r="V9" s="63"/>
      <c r="W9" s="67"/>
      <c r="X9" s="67"/>
      <c r="Y9" s="67"/>
      <c r="Z9" s="67"/>
      <c r="AA9" s="67"/>
      <c r="AB9" s="67"/>
      <c r="AC9" s="67"/>
      <c r="AD9" s="67"/>
      <c r="AE9" s="67"/>
      <c r="AF9" s="67"/>
      <c r="AG9" s="67"/>
      <c r="AH9" s="67"/>
      <c r="AI9" s="67"/>
      <c r="AJ9" s="67"/>
      <c r="AK9" s="67"/>
      <c r="AL9" s="67"/>
      <c r="AM9" s="67"/>
      <c r="AN9" s="67"/>
      <c r="AO9" s="67"/>
      <c r="AP9" s="67"/>
      <c r="AQ9" s="67"/>
      <c r="AR9" s="67"/>
      <c r="AS9" s="67"/>
      <c r="AT9" s="67"/>
      <c r="AU9" s="67"/>
      <c r="AV9" s="67"/>
      <c r="AW9" s="67"/>
      <c r="AX9" s="67"/>
      <c r="AY9" s="67"/>
      <c r="AZ9" s="67"/>
      <c r="BA9" s="67"/>
      <c r="BB9" s="67"/>
      <c r="BC9" s="67"/>
      <c r="BD9" s="67"/>
      <c r="BE9" s="67"/>
      <c r="BF9" s="67"/>
      <c r="BG9" s="67"/>
      <c r="BH9" s="67"/>
      <c r="BI9" s="67"/>
      <c r="BJ9" s="67"/>
      <c r="BK9" s="67"/>
      <c r="BL9" s="67"/>
      <c r="BM9" s="67"/>
      <c r="BN9" s="67"/>
      <c r="BO9" s="67"/>
      <c r="BP9" s="5"/>
    </row>
    <row r="10" spans="1:68" s="48" customFormat="1" ht="12" thickTop="1">
      <c r="A10" s="71"/>
      <c r="B10" s="61"/>
      <c r="C10" s="62"/>
      <c r="D10" s="75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7"/>
      <c r="S10" s="72"/>
      <c r="T10" s="62"/>
      <c r="U10" s="62"/>
      <c r="V10" s="6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  <c r="BM10" s="71"/>
      <c r="BN10" s="71"/>
      <c r="BO10" s="71"/>
      <c r="BP10" s="73"/>
    </row>
    <row r="11" spans="1:68" s="48" customFormat="1" ht="11.25">
      <c r="A11" s="71"/>
      <c r="B11" s="61"/>
      <c r="C11" s="62"/>
      <c r="D11" s="78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80"/>
      <c r="S11" s="72"/>
      <c r="T11" s="62"/>
      <c r="U11" s="62"/>
      <c r="V11" s="6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1"/>
      <c r="BG11" s="71"/>
      <c r="BH11" s="71"/>
      <c r="BI11" s="71"/>
      <c r="BJ11" s="71"/>
      <c r="BK11" s="71"/>
      <c r="BL11" s="71"/>
      <c r="BM11" s="71"/>
      <c r="BN11" s="71"/>
      <c r="BO11" s="71"/>
      <c r="BP11" s="73"/>
    </row>
    <row r="12" spans="1:68" s="48" customFormat="1" ht="11.25">
      <c r="A12" s="71"/>
      <c r="B12" s="61"/>
      <c r="C12" s="62"/>
      <c r="D12" s="78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80"/>
      <c r="S12" s="72"/>
      <c r="T12" s="62"/>
      <c r="U12" s="62"/>
      <c r="V12" s="6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71"/>
      <c r="AV12" s="71"/>
      <c r="AW12" s="71"/>
      <c r="AX12" s="71"/>
      <c r="AY12" s="71"/>
      <c r="AZ12" s="71"/>
      <c r="BA12" s="71"/>
      <c r="BB12" s="71"/>
      <c r="BC12" s="71"/>
      <c r="BD12" s="71"/>
      <c r="BE12" s="71"/>
      <c r="BF12" s="71"/>
      <c r="BG12" s="71"/>
      <c r="BH12" s="71"/>
      <c r="BI12" s="71"/>
      <c r="BJ12" s="71"/>
      <c r="BK12" s="71"/>
      <c r="BL12" s="71"/>
      <c r="BM12" s="71"/>
      <c r="BN12" s="71"/>
      <c r="BO12" s="71"/>
      <c r="BP12" s="73"/>
    </row>
    <row r="13" spans="1:68" s="48" customFormat="1" ht="11.25">
      <c r="A13" s="71"/>
      <c r="B13" s="61"/>
      <c r="C13" s="62"/>
      <c r="D13" s="78"/>
      <c r="E13" s="79"/>
      <c r="F13" s="79"/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80"/>
      <c r="S13" s="72"/>
      <c r="T13" s="62"/>
      <c r="U13" s="62"/>
      <c r="V13" s="6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  <c r="AK13" s="71"/>
      <c r="AL13" s="71"/>
      <c r="AM13" s="71"/>
      <c r="AN13" s="71"/>
      <c r="AO13" s="71"/>
      <c r="AP13" s="71"/>
      <c r="AQ13" s="71"/>
      <c r="AR13" s="71"/>
      <c r="AS13" s="71"/>
      <c r="AT13" s="71"/>
      <c r="AU13" s="71"/>
      <c r="AV13" s="71"/>
      <c r="AW13" s="71"/>
      <c r="AX13" s="71"/>
      <c r="AY13" s="71"/>
      <c r="AZ13" s="71"/>
      <c r="BA13" s="71"/>
      <c r="BB13" s="71"/>
      <c r="BC13" s="71"/>
      <c r="BD13" s="71"/>
      <c r="BE13" s="71"/>
      <c r="BF13" s="71"/>
      <c r="BG13" s="71"/>
      <c r="BH13" s="71"/>
      <c r="BI13" s="71"/>
      <c r="BJ13" s="71"/>
      <c r="BK13" s="71"/>
      <c r="BL13" s="71"/>
      <c r="BM13" s="71"/>
      <c r="BN13" s="71"/>
      <c r="BO13" s="71"/>
      <c r="BP13" s="73"/>
    </row>
    <row r="14" spans="1:68" s="47" customFormat="1" ht="15" customHeight="1">
      <c r="A14" s="67"/>
      <c r="B14" s="61"/>
      <c r="C14" s="62"/>
      <c r="D14" s="81"/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82"/>
      <c r="R14" s="83"/>
      <c r="S14" s="72"/>
      <c r="T14" s="62"/>
      <c r="U14" s="62"/>
      <c r="V14" s="6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67"/>
      <c r="AH14" s="67"/>
      <c r="AI14" s="67"/>
      <c r="AJ14" s="67"/>
      <c r="AK14" s="67"/>
      <c r="AL14" s="67"/>
      <c r="AM14" s="67"/>
      <c r="AN14" s="67"/>
      <c r="AO14" s="67"/>
      <c r="AP14" s="67"/>
      <c r="AQ14" s="67"/>
      <c r="AR14" s="67"/>
      <c r="AS14" s="67"/>
      <c r="AT14" s="67"/>
      <c r="AU14" s="67"/>
      <c r="AV14" s="67"/>
      <c r="AW14" s="67"/>
      <c r="AX14" s="67"/>
      <c r="AY14" s="67"/>
      <c r="AZ14" s="67"/>
      <c r="BA14" s="67"/>
      <c r="BB14" s="67"/>
      <c r="BC14" s="67"/>
      <c r="BD14" s="67"/>
      <c r="BE14" s="67"/>
      <c r="BF14" s="67"/>
      <c r="BG14" s="67"/>
      <c r="BH14" s="67"/>
      <c r="BI14" s="67"/>
      <c r="BJ14" s="67"/>
      <c r="BK14" s="67"/>
      <c r="BL14" s="67"/>
      <c r="BM14" s="67"/>
      <c r="BN14" s="67"/>
      <c r="BO14" s="67"/>
      <c r="BP14" s="70"/>
    </row>
    <row r="15" spans="1:68" s="47" customFormat="1" ht="12.75" customHeight="1">
      <c r="A15" s="67"/>
      <c r="B15" s="65"/>
      <c r="C15" s="66"/>
      <c r="D15" s="84"/>
      <c r="E15" s="372" t="s">
        <v>93</v>
      </c>
      <c r="F15" s="372"/>
      <c r="G15" s="372"/>
      <c r="H15" s="372"/>
      <c r="I15" s="372"/>
      <c r="J15" s="372"/>
      <c r="K15" s="372"/>
      <c r="L15" s="372"/>
      <c r="M15" s="372"/>
      <c r="N15" s="372"/>
      <c r="O15" s="372"/>
      <c r="P15" s="372"/>
      <c r="Q15" s="372"/>
      <c r="R15" s="85"/>
      <c r="S15" s="66"/>
      <c r="T15" s="66"/>
      <c r="U15" s="66"/>
      <c r="V15" s="65"/>
      <c r="W15" s="67"/>
      <c r="X15" s="67"/>
      <c r="Y15" s="67"/>
      <c r="Z15" s="67"/>
      <c r="AA15" s="67"/>
      <c r="AB15" s="67"/>
      <c r="AC15" s="67"/>
      <c r="AD15" s="67"/>
      <c r="AE15" s="67"/>
      <c r="AF15" s="67"/>
      <c r="AG15" s="67"/>
      <c r="AH15" s="67"/>
      <c r="AI15" s="67"/>
      <c r="AJ15" s="67"/>
      <c r="AK15" s="67"/>
      <c r="AL15" s="67"/>
      <c r="AM15" s="67"/>
      <c r="AN15" s="67"/>
      <c r="AO15" s="67"/>
      <c r="AP15" s="67"/>
      <c r="AQ15" s="67"/>
      <c r="AR15" s="67"/>
      <c r="AS15" s="67"/>
      <c r="AT15" s="67"/>
      <c r="AU15" s="67"/>
      <c r="AV15" s="67"/>
      <c r="AW15" s="67"/>
      <c r="AX15" s="67"/>
      <c r="AY15" s="67"/>
      <c r="AZ15" s="67"/>
      <c r="BA15" s="67"/>
      <c r="BB15" s="67"/>
      <c r="BC15" s="67"/>
      <c r="BD15" s="67"/>
      <c r="BE15" s="67"/>
      <c r="BF15" s="67"/>
      <c r="BG15" s="67"/>
      <c r="BH15" s="67"/>
      <c r="BI15" s="67"/>
      <c r="BJ15" s="67"/>
      <c r="BK15" s="67"/>
      <c r="BL15" s="67"/>
      <c r="BM15" s="67"/>
      <c r="BN15" s="67"/>
      <c r="BO15" s="67"/>
      <c r="BP15" s="70"/>
    </row>
    <row r="16" spans="1:68" s="47" customFormat="1" ht="12.75" customHeight="1">
      <c r="A16" s="67"/>
      <c r="B16" s="65"/>
      <c r="C16" s="66"/>
      <c r="D16" s="86"/>
      <c r="E16" s="379" t="s">
        <v>90</v>
      </c>
      <c r="F16" s="379"/>
      <c r="G16" s="379"/>
      <c r="H16" s="379"/>
      <c r="I16" s="379"/>
      <c r="J16" s="379"/>
      <c r="K16" s="379"/>
      <c r="L16" s="379"/>
      <c r="M16" s="379"/>
      <c r="N16" s="379"/>
      <c r="O16" s="379"/>
      <c r="P16" s="379"/>
      <c r="Q16" s="379"/>
      <c r="R16" s="87"/>
      <c r="S16" s="66"/>
      <c r="T16" s="66"/>
      <c r="U16" s="66"/>
      <c r="V16" s="65"/>
      <c r="W16" s="67"/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7"/>
      <c r="AO16" s="67"/>
      <c r="AP16" s="67"/>
      <c r="AQ16" s="67"/>
      <c r="AR16" s="67"/>
      <c r="AS16" s="67"/>
      <c r="AT16" s="67"/>
      <c r="AU16" s="67"/>
      <c r="AV16" s="67"/>
      <c r="AW16" s="67"/>
      <c r="AX16" s="67"/>
      <c r="AY16" s="67"/>
      <c r="AZ16" s="67"/>
      <c r="BA16" s="67"/>
      <c r="BB16" s="67"/>
      <c r="BC16" s="67"/>
      <c r="BD16" s="67"/>
      <c r="BE16" s="67"/>
      <c r="BF16" s="67"/>
      <c r="BG16" s="67"/>
      <c r="BH16" s="67"/>
      <c r="BI16" s="67"/>
      <c r="BJ16" s="67"/>
      <c r="BK16" s="67"/>
      <c r="BL16" s="67"/>
      <c r="BM16" s="67"/>
      <c r="BN16" s="67"/>
      <c r="BO16" s="67"/>
      <c r="BP16" s="70"/>
    </row>
    <row r="17" spans="1:68" s="47" customFormat="1" ht="12.75" customHeight="1">
      <c r="A17" s="67"/>
      <c r="B17" s="65"/>
      <c r="C17" s="66"/>
      <c r="D17" s="86"/>
      <c r="E17" s="372" t="s">
        <v>91</v>
      </c>
      <c r="F17" s="372"/>
      <c r="G17" s="372"/>
      <c r="H17" s="372"/>
      <c r="I17" s="372"/>
      <c r="J17" s="372"/>
      <c r="K17" s="372"/>
      <c r="L17" s="372"/>
      <c r="M17" s="372"/>
      <c r="N17" s="372"/>
      <c r="O17" s="372"/>
      <c r="P17" s="372"/>
      <c r="Q17" s="372"/>
      <c r="R17" s="87"/>
      <c r="S17" s="66"/>
      <c r="T17" s="66"/>
      <c r="U17" s="66"/>
      <c r="V17" s="65"/>
      <c r="W17" s="67"/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67"/>
      <c r="BA17" s="67"/>
      <c r="BB17" s="67"/>
      <c r="BC17" s="67"/>
      <c r="BD17" s="67"/>
      <c r="BE17" s="67"/>
      <c r="BF17" s="67"/>
      <c r="BG17" s="67"/>
      <c r="BH17" s="67"/>
      <c r="BI17" s="67"/>
      <c r="BJ17" s="67"/>
      <c r="BK17" s="67"/>
      <c r="BL17" s="67"/>
      <c r="BM17" s="67"/>
      <c r="BN17" s="67"/>
      <c r="BO17" s="67"/>
      <c r="BP17" s="70"/>
    </row>
    <row r="18" spans="1:68" s="47" customFormat="1" ht="15" customHeight="1">
      <c r="A18" s="67"/>
      <c r="B18" s="61"/>
      <c r="C18" s="62"/>
      <c r="D18" s="88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90"/>
      <c r="S18" s="62"/>
      <c r="T18" s="62"/>
      <c r="U18" s="62"/>
      <c r="V18" s="61"/>
      <c r="W18" s="67"/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67"/>
      <c r="AO18" s="67"/>
      <c r="AP18" s="67"/>
      <c r="AQ18" s="67"/>
      <c r="AR18" s="67"/>
      <c r="AS18" s="67"/>
      <c r="AT18" s="67"/>
      <c r="AU18" s="67"/>
      <c r="AV18" s="67"/>
      <c r="AW18" s="67"/>
      <c r="AX18" s="67"/>
      <c r="AY18" s="67"/>
      <c r="AZ18" s="67"/>
      <c r="BA18" s="67"/>
      <c r="BB18" s="67"/>
      <c r="BC18" s="67"/>
      <c r="BD18" s="67"/>
      <c r="BE18" s="67"/>
      <c r="BF18" s="67"/>
      <c r="BG18" s="67"/>
      <c r="BH18" s="67"/>
      <c r="BI18" s="67"/>
      <c r="BJ18" s="67"/>
      <c r="BK18" s="67"/>
      <c r="BL18" s="67"/>
      <c r="BM18" s="67"/>
      <c r="BN18" s="67"/>
      <c r="BO18" s="67"/>
      <c r="BP18" s="70"/>
    </row>
    <row r="19" spans="1:68" s="48" customFormat="1" ht="11.25">
      <c r="A19" s="71"/>
      <c r="B19" s="61"/>
      <c r="C19" s="62"/>
      <c r="D19" s="91"/>
      <c r="E19" s="92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92"/>
      <c r="Q19" s="92"/>
      <c r="R19" s="93"/>
      <c r="S19" s="62"/>
      <c r="T19" s="62"/>
      <c r="U19" s="62"/>
      <c r="V19" s="6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  <c r="AK19" s="71"/>
      <c r="AL19" s="71"/>
      <c r="AM19" s="71"/>
      <c r="AN19" s="71"/>
      <c r="AO19" s="71"/>
      <c r="AP19" s="71"/>
      <c r="AQ19" s="71"/>
      <c r="AR19" s="71"/>
      <c r="AS19" s="71"/>
      <c r="AT19" s="71"/>
      <c r="AU19" s="71"/>
      <c r="AV19" s="71"/>
      <c r="AW19" s="71"/>
      <c r="AX19" s="71"/>
      <c r="AY19" s="71"/>
      <c r="AZ19" s="71"/>
      <c r="BA19" s="71"/>
      <c r="BB19" s="71"/>
      <c r="BC19" s="71"/>
      <c r="BD19" s="71"/>
      <c r="BE19" s="71"/>
      <c r="BF19" s="71"/>
      <c r="BG19" s="71"/>
      <c r="BH19" s="71"/>
      <c r="BI19" s="71"/>
      <c r="BJ19" s="71"/>
      <c r="BK19" s="71"/>
      <c r="BL19" s="71"/>
      <c r="BM19" s="71"/>
      <c r="BN19" s="71"/>
      <c r="BO19" s="71"/>
      <c r="BP19" s="73"/>
    </row>
    <row r="20" spans="1:68" s="48" customFormat="1" ht="11.25">
      <c r="A20" s="71"/>
      <c r="B20" s="61"/>
      <c r="C20" s="62"/>
      <c r="D20" s="91"/>
      <c r="E20" s="92"/>
      <c r="F20" s="92"/>
      <c r="G20" s="92"/>
      <c r="H20" s="92"/>
      <c r="I20" s="92"/>
      <c r="J20" s="92"/>
      <c r="K20" s="92"/>
      <c r="L20" s="92"/>
      <c r="M20" s="92"/>
      <c r="N20" s="92"/>
      <c r="O20" s="92"/>
      <c r="P20" s="92"/>
      <c r="Q20" s="92"/>
      <c r="R20" s="93"/>
      <c r="S20" s="62"/>
      <c r="T20" s="62"/>
      <c r="U20" s="62"/>
      <c r="V20" s="6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1"/>
      <c r="AK20" s="71"/>
      <c r="AL20" s="71"/>
      <c r="AM20" s="71"/>
      <c r="AN20" s="71"/>
      <c r="AO20" s="71"/>
      <c r="AP20" s="71"/>
      <c r="AQ20" s="71"/>
      <c r="AR20" s="71"/>
      <c r="AS20" s="71"/>
      <c r="AT20" s="71"/>
      <c r="AU20" s="71"/>
      <c r="AV20" s="71"/>
      <c r="AW20" s="71"/>
      <c r="AX20" s="71"/>
      <c r="AY20" s="71"/>
      <c r="AZ20" s="71"/>
      <c r="BA20" s="71"/>
      <c r="BB20" s="71"/>
      <c r="BC20" s="71"/>
      <c r="BD20" s="71"/>
      <c r="BE20" s="71"/>
      <c r="BF20" s="71"/>
      <c r="BG20" s="71"/>
      <c r="BH20" s="71"/>
      <c r="BI20" s="71"/>
      <c r="BJ20" s="71"/>
      <c r="BK20" s="71"/>
      <c r="BL20" s="71"/>
      <c r="BM20" s="71"/>
      <c r="BN20" s="71"/>
      <c r="BO20" s="71"/>
      <c r="BP20" s="73"/>
    </row>
    <row r="21" spans="1:68" s="48" customFormat="1" ht="11.25">
      <c r="A21" s="71"/>
      <c r="B21" s="61"/>
      <c r="C21" s="62"/>
      <c r="D21" s="94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6"/>
      <c r="S21" s="62"/>
      <c r="T21" s="62"/>
      <c r="U21" s="62"/>
      <c r="V21" s="6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  <c r="AK21" s="71"/>
      <c r="AL21" s="71"/>
      <c r="AM21" s="71"/>
      <c r="AN21" s="71"/>
      <c r="AO21" s="71"/>
      <c r="AP21" s="71"/>
      <c r="AQ21" s="71"/>
      <c r="AR21" s="71"/>
      <c r="AS21" s="71"/>
      <c r="AT21" s="71"/>
      <c r="AU21" s="71"/>
      <c r="AV21" s="71"/>
      <c r="AW21" s="71"/>
      <c r="AX21" s="71"/>
      <c r="AY21" s="71"/>
      <c r="AZ21" s="71"/>
      <c r="BA21" s="71"/>
      <c r="BB21" s="71"/>
      <c r="BC21" s="71"/>
      <c r="BD21" s="71"/>
      <c r="BE21" s="71"/>
      <c r="BF21" s="71"/>
      <c r="BG21" s="71"/>
      <c r="BH21" s="71"/>
      <c r="BI21" s="71"/>
      <c r="BJ21" s="71"/>
      <c r="BK21" s="71"/>
      <c r="BL21" s="71"/>
      <c r="BM21" s="71"/>
      <c r="BN21" s="71"/>
      <c r="BO21" s="71"/>
      <c r="BP21" s="73"/>
    </row>
    <row r="22" spans="1:68" s="48" customFormat="1" ht="12" thickBot="1">
      <c r="A22" s="71"/>
      <c r="B22" s="61"/>
      <c r="C22" s="62"/>
      <c r="D22" s="97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80"/>
      <c r="S22" s="62"/>
      <c r="T22" s="62"/>
      <c r="U22" s="62"/>
      <c r="V22" s="6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  <c r="AK22" s="71"/>
      <c r="AL22" s="71"/>
      <c r="AM22" s="71"/>
      <c r="AN22" s="71"/>
      <c r="AO22" s="71"/>
      <c r="AP22" s="71"/>
      <c r="AQ22" s="71"/>
      <c r="AR22" s="71"/>
      <c r="AS22" s="71"/>
      <c r="AT22" s="71"/>
      <c r="AU22" s="71"/>
      <c r="AV22" s="71"/>
      <c r="AW22" s="71"/>
      <c r="AX22" s="71"/>
      <c r="AY22" s="71"/>
      <c r="AZ22" s="71"/>
      <c r="BA22" s="71"/>
      <c r="BB22" s="71"/>
      <c r="BC22" s="71"/>
      <c r="BD22" s="71"/>
      <c r="BE22" s="71"/>
      <c r="BF22" s="71"/>
      <c r="BG22" s="71"/>
      <c r="BH22" s="71"/>
      <c r="BI22" s="71"/>
      <c r="BJ22" s="71"/>
      <c r="BK22" s="71"/>
      <c r="BL22" s="71"/>
      <c r="BM22" s="71"/>
      <c r="BN22" s="71"/>
      <c r="BO22" s="71"/>
      <c r="BP22" s="73"/>
    </row>
    <row r="23" spans="1:68" ht="12" customHeight="1" thickTop="1">
      <c r="A23" s="2"/>
      <c r="B23" s="61"/>
      <c r="C23" s="62"/>
      <c r="D23" s="366" t="s">
        <v>23</v>
      </c>
      <c r="E23" s="367"/>
      <c r="F23" s="367"/>
      <c r="G23" s="367"/>
      <c r="H23" s="368"/>
      <c r="I23" s="101"/>
      <c r="J23" s="79"/>
      <c r="K23" s="79"/>
      <c r="L23" s="79"/>
      <c r="M23" s="79"/>
      <c r="N23" s="98"/>
      <c r="O23" s="366" t="s">
        <v>95</v>
      </c>
      <c r="P23" s="367"/>
      <c r="Q23" s="367"/>
      <c r="R23" s="368"/>
      <c r="S23" s="62"/>
      <c r="T23" s="62"/>
      <c r="U23" s="62"/>
      <c r="V23" s="61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67"/>
      <c r="AK23" s="67"/>
      <c r="AL23" s="67"/>
      <c r="AM23" s="67"/>
      <c r="AN23" s="67"/>
      <c r="AO23" s="67"/>
      <c r="AP23" s="67"/>
      <c r="AQ23" s="67"/>
      <c r="AR23" s="67"/>
      <c r="AS23" s="67"/>
      <c r="AT23" s="67"/>
      <c r="AU23" s="67"/>
      <c r="AV23" s="67"/>
      <c r="AW23" s="67"/>
      <c r="AX23" s="67"/>
      <c r="AY23" s="67"/>
      <c r="AZ23" s="67"/>
      <c r="BA23" s="67"/>
      <c r="BB23" s="67"/>
      <c r="BC23" s="67"/>
      <c r="BD23" s="67"/>
      <c r="BE23" s="67"/>
      <c r="BF23" s="67"/>
      <c r="BG23" s="67"/>
      <c r="BH23" s="67"/>
      <c r="BI23" s="67"/>
      <c r="BJ23" s="67"/>
      <c r="BK23" s="67"/>
      <c r="BL23" s="67"/>
      <c r="BM23" s="67"/>
      <c r="BN23" s="67"/>
      <c r="BO23" s="67"/>
      <c r="BP23" s="5"/>
    </row>
    <row r="24" spans="1:68" ht="12" customHeight="1" thickBot="1">
      <c r="A24" s="2"/>
      <c r="B24" s="61"/>
      <c r="C24" s="62"/>
      <c r="D24" s="369"/>
      <c r="E24" s="370"/>
      <c r="F24" s="370"/>
      <c r="G24" s="370"/>
      <c r="H24" s="371"/>
      <c r="I24" s="102"/>
      <c r="J24" s="99"/>
      <c r="K24" s="99"/>
      <c r="L24" s="99"/>
      <c r="M24" s="99"/>
      <c r="N24" s="100"/>
      <c r="O24" s="369"/>
      <c r="P24" s="370"/>
      <c r="Q24" s="370"/>
      <c r="R24" s="371"/>
      <c r="S24" s="62"/>
      <c r="T24" s="62"/>
      <c r="U24" s="62"/>
      <c r="V24" s="61"/>
      <c r="W24" s="67"/>
      <c r="X24" s="67"/>
      <c r="Y24" s="67"/>
      <c r="Z24" s="67"/>
      <c r="AA24" s="67"/>
      <c r="AB24" s="67"/>
      <c r="AC24" s="67"/>
      <c r="AD24" s="67"/>
      <c r="AE24" s="67"/>
      <c r="AF24" s="67"/>
      <c r="AG24" s="67"/>
      <c r="AH24" s="67"/>
      <c r="AI24" s="67"/>
      <c r="AJ24" s="67"/>
      <c r="AK24" s="67"/>
      <c r="AL24" s="67"/>
      <c r="AM24" s="67"/>
      <c r="AN24" s="67"/>
      <c r="AO24" s="67"/>
      <c r="AP24" s="67"/>
      <c r="AQ24" s="67"/>
      <c r="AR24" s="67"/>
      <c r="AS24" s="67"/>
      <c r="AT24" s="67"/>
      <c r="AU24" s="67"/>
      <c r="AV24" s="67"/>
      <c r="AW24" s="67"/>
      <c r="AX24" s="67"/>
      <c r="AY24" s="67"/>
      <c r="AZ24" s="67"/>
      <c r="BA24" s="67"/>
      <c r="BB24" s="67"/>
      <c r="BC24" s="67"/>
      <c r="BD24" s="67"/>
      <c r="BE24" s="67"/>
      <c r="BF24" s="67"/>
      <c r="BG24" s="67"/>
      <c r="BH24" s="67"/>
      <c r="BI24" s="67"/>
      <c r="BJ24" s="67"/>
      <c r="BK24" s="67"/>
      <c r="BL24" s="67"/>
      <c r="BM24" s="67"/>
      <c r="BN24" s="67"/>
      <c r="BO24" s="67"/>
      <c r="BP24" s="5"/>
    </row>
    <row r="25" spans="1:68" s="48" customFormat="1" ht="8.1" customHeight="1" thickTop="1">
      <c r="A25" s="71"/>
      <c r="B25" s="61"/>
      <c r="C25" s="62"/>
      <c r="D25" s="79"/>
      <c r="E25" s="79"/>
      <c r="F25" s="79"/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/>
      <c r="S25" s="62"/>
      <c r="T25" s="62"/>
      <c r="U25" s="62"/>
      <c r="V25" s="6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1"/>
      <c r="BB25" s="71"/>
      <c r="BC25" s="71"/>
      <c r="BD25" s="71"/>
      <c r="BE25" s="71"/>
      <c r="BF25" s="71"/>
      <c r="BG25" s="71"/>
      <c r="BH25" s="71"/>
      <c r="BI25" s="71"/>
      <c r="BJ25" s="71"/>
      <c r="BK25" s="71"/>
      <c r="BL25" s="71"/>
      <c r="BM25" s="71"/>
      <c r="BN25" s="71"/>
      <c r="BO25" s="71"/>
      <c r="BP25" s="73"/>
    </row>
    <row r="26" spans="1:68" s="48" customFormat="1" ht="8.1" customHeight="1">
      <c r="A26" s="71"/>
      <c r="B26" s="61"/>
      <c r="C26" s="62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62"/>
      <c r="T26" s="62"/>
      <c r="U26" s="62"/>
      <c r="V26" s="6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  <c r="AK26" s="71"/>
      <c r="AL26" s="71"/>
      <c r="AM26" s="71"/>
      <c r="AN26" s="71"/>
      <c r="AO26" s="71"/>
      <c r="AP26" s="71"/>
      <c r="AQ26" s="71"/>
      <c r="AR26" s="71"/>
      <c r="AS26" s="71"/>
      <c r="AT26" s="71"/>
      <c r="AU26" s="71"/>
      <c r="AV26" s="71"/>
      <c r="AW26" s="71"/>
      <c r="AX26" s="71"/>
      <c r="AY26" s="71"/>
      <c r="AZ26" s="71"/>
      <c r="BA26" s="71"/>
      <c r="BB26" s="71"/>
      <c r="BC26" s="71"/>
      <c r="BD26" s="71"/>
      <c r="BE26" s="71"/>
      <c r="BF26" s="71"/>
      <c r="BG26" s="71"/>
      <c r="BH26" s="71"/>
      <c r="BI26" s="71"/>
      <c r="BJ26" s="71"/>
      <c r="BK26" s="71"/>
      <c r="BL26" s="71"/>
      <c r="BM26" s="71"/>
      <c r="BN26" s="71"/>
      <c r="BO26" s="71"/>
      <c r="BP26" s="73"/>
    </row>
    <row r="27" spans="1:68" s="48" customFormat="1" ht="11.25">
      <c r="A27" s="71"/>
      <c r="B27" s="61"/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  <c r="AK27" s="71"/>
      <c r="AL27" s="71"/>
      <c r="AM27" s="71"/>
      <c r="AN27" s="71"/>
      <c r="AO27" s="71"/>
      <c r="AP27" s="71"/>
      <c r="AQ27" s="71"/>
      <c r="AR27" s="71"/>
      <c r="AS27" s="71"/>
      <c r="AT27" s="71"/>
      <c r="AU27" s="71"/>
      <c r="AV27" s="71"/>
      <c r="AW27" s="71"/>
      <c r="AX27" s="71"/>
      <c r="AY27" s="71"/>
      <c r="AZ27" s="71"/>
      <c r="BA27" s="71"/>
      <c r="BB27" s="71"/>
      <c r="BC27" s="71"/>
      <c r="BD27" s="71"/>
      <c r="BE27" s="71"/>
      <c r="BF27" s="71"/>
      <c r="BG27" s="71"/>
      <c r="BH27" s="71"/>
      <c r="BI27" s="71"/>
      <c r="BJ27" s="71"/>
      <c r="BK27" s="71"/>
      <c r="BL27" s="71"/>
      <c r="BM27" s="71"/>
      <c r="BN27" s="71"/>
      <c r="BO27" s="71"/>
      <c r="BP27" s="73"/>
    </row>
    <row r="28" spans="1:68" s="47" customFormat="1" ht="14.25">
      <c r="A28" s="67"/>
      <c r="B28" s="63"/>
      <c r="C28" s="64"/>
      <c r="D28" s="64"/>
      <c r="E28" s="64"/>
      <c r="F28" s="64"/>
      <c r="G28" s="64"/>
      <c r="H28" s="62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3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7"/>
      <c r="AJ28" s="67"/>
      <c r="AK28" s="67"/>
      <c r="AL28" s="67"/>
      <c r="AM28" s="67"/>
      <c r="AN28" s="67"/>
      <c r="AO28" s="67"/>
      <c r="AP28" s="67"/>
      <c r="AQ28" s="67"/>
      <c r="AR28" s="67"/>
      <c r="AS28" s="67"/>
      <c r="AT28" s="67"/>
      <c r="AU28" s="67"/>
      <c r="AV28" s="67"/>
      <c r="AW28" s="67"/>
      <c r="AX28" s="67"/>
      <c r="AY28" s="67"/>
      <c r="AZ28" s="67"/>
      <c r="BA28" s="67"/>
      <c r="BB28" s="67"/>
      <c r="BC28" s="67"/>
      <c r="BD28" s="67"/>
      <c r="BE28" s="67"/>
      <c r="BF28" s="67"/>
      <c r="BG28" s="67"/>
      <c r="BH28" s="67"/>
      <c r="BI28" s="67"/>
      <c r="BJ28" s="67"/>
      <c r="BK28" s="67"/>
      <c r="BL28" s="67"/>
      <c r="BM28" s="67"/>
      <c r="BN28" s="67"/>
      <c r="BO28" s="67"/>
      <c r="BP28" s="70"/>
    </row>
    <row r="29" spans="1:68" s="47" customFormat="1" ht="14.25">
      <c r="A29" s="67"/>
      <c r="B29" s="67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7"/>
      <c r="BM29" s="67"/>
      <c r="BN29" s="67"/>
      <c r="BO29" s="67"/>
      <c r="BP29" s="70"/>
    </row>
    <row r="30" spans="1:68" s="47" customFormat="1" ht="14.25">
      <c r="A30" s="67"/>
      <c r="B30" s="67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7"/>
      <c r="BM30" s="67"/>
      <c r="BN30" s="67"/>
      <c r="BO30" s="67"/>
      <c r="BP30" s="70"/>
    </row>
    <row r="31" spans="1:68" s="47" customFormat="1" ht="14.25">
      <c r="A31" s="67"/>
      <c r="B31" s="67"/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7"/>
      <c r="BM31" s="67"/>
      <c r="BN31" s="67"/>
      <c r="BO31" s="67"/>
      <c r="BP31" s="70"/>
    </row>
    <row r="32" spans="1:68" s="47" customFormat="1">
      <c r="A32" s="67"/>
      <c r="B32" s="67"/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  <c r="AH32" s="67"/>
      <c r="AI32" s="67"/>
      <c r="AJ32" s="67"/>
      <c r="AK32" s="67"/>
      <c r="AL32" s="67"/>
      <c r="AM32" s="67"/>
      <c r="AN32" s="67"/>
      <c r="AO32" s="67"/>
      <c r="AP32" s="67"/>
      <c r="AQ32" s="67"/>
      <c r="AR32" s="67"/>
      <c r="AS32" s="67"/>
      <c r="AT32" s="67"/>
      <c r="AU32" s="67"/>
      <c r="AV32" s="67"/>
      <c r="AW32" s="67"/>
      <c r="AX32" s="67"/>
      <c r="AY32" s="67"/>
      <c r="AZ32" s="67"/>
      <c r="BA32" s="67"/>
      <c r="BB32" s="67"/>
      <c r="BC32" s="67"/>
      <c r="BD32" s="67"/>
      <c r="BE32" s="67"/>
      <c r="BF32" s="67"/>
      <c r="BG32" s="67"/>
      <c r="BH32" s="67"/>
      <c r="BI32" s="67"/>
      <c r="BJ32" s="67"/>
      <c r="BK32" s="67"/>
      <c r="BL32" s="67"/>
      <c r="BM32" s="67"/>
      <c r="BN32" s="67"/>
      <c r="BO32" s="67"/>
      <c r="BP32" s="70"/>
    </row>
    <row r="33" spans="1:68" s="47" customFormat="1">
      <c r="A33" s="67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7"/>
      <c r="BM33" s="67"/>
      <c r="BN33" s="67"/>
      <c r="BO33" s="67"/>
      <c r="BP33" s="70"/>
    </row>
    <row r="34" spans="1:68" s="47" customFormat="1">
      <c r="A34" s="67"/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  <c r="AC34" s="67"/>
      <c r="AD34" s="67"/>
      <c r="AE34" s="67"/>
      <c r="AF34" s="67"/>
      <c r="AG34" s="67"/>
      <c r="AH34" s="67"/>
      <c r="AI34" s="67"/>
      <c r="AJ34" s="67"/>
      <c r="AK34" s="67"/>
      <c r="AL34" s="67"/>
      <c r="AM34" s="67"/>
      <c r="AN34" s="67"/>
      <c r="AO34" s="67"/>
      <c r="AP34" s="67"/>
      <c r="AQ34" s="67"/>
      <c r="AR34" s="67"/>
      <c r="AS34" s="67"/>
      <c r="AT34" s="67"/>
      <c r="AU34" s="67"/>
      <c r="AV34" s="67"/>
      <c r="AW34" s="67"/>
      <c r="AX34" s="67"/>
      <c r="AY34" s="67"/>
      <c r="AZ34" s="67"/>
      <c r="BA34" s="67"/>
      <c r="BB34" s="67"/>
      <c r="BC34" s="67"/>
      <c r="BD34" s="67"/>
      <c r="BE34" s="67"/>
      <c r="BF34" s="67"/>
      <c r="BG34" s="67"/>
      <c r="BH34" s="67"/>
      <c r="BI34" s="67"/>
      <c r="BJ34" s="67"/>
      <c r="BK34" s="67"/>
      <c r="BL34" s="67"/>
      <c r="BM34" s="67"/>
      <c r="BN34" s="67"/>
      <c r="BO34" s="67"/>
      <c r="BP34" s="70"/>
    </row>
    <row r="35" spans="1:68" s="47" customFormat="1">
      <c r="A35" s="67"/>
      <c r="B35" s="67"/>
      <c r="C35" s="67"/>
      <c r="D35" s="67"/>
      <c r="E35" s="67"/>
      <c r="F35" s="67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  <c r="AC35" s="67"/>
      <c r="AD35" s="67"/>
      <c r="AE35" s="67"/>
      <c r="AF35" s="67"/>
      <c r="AG35" s="67"/>
      <c r="AH35" s="67"/>
      <c r="AI35" s="67"/>
      <c r="AJ35" s="67"/>
      <c r="AK35" s="67"/>
      <c r="AL35" s="67"/>
      <c r="AM35" s="67"/>
      <c r="AN35" s="67"/>
      <c r="AO35" s="67"/>
      <c r="AP35" s="67"/>
      <c r="AQ35" s="67"/>
      <c r="AR35" s="67"/>
      <c r="AS35" s="67"/>
      <c r="AT35" s="67"/>
      <c r="AU35" s="67"/>
      <c r="AV35" s="67"/>
      <c r="AW35" s="67"/>
      <c r="AX35" s="67"/>
      <c r="AY35" s="67"/>
      <c r="AZ35" s="67"/>
      <c r="BA35" s="67"/>
      <c r="BB35" s="67"/>
      <c r="BC35" s="67"/>
      <c r="BD35" s="67"/>
      <c r="BE35" s="67"/>
      <c r="BF35" s="67"/>
      <c r="BG35" s="67"/>
      <c r="BH35" s="67"/>
      <c r="BI35" s="67"/>
      <c r="BJ35" s="67"/>
      <c r="BK35" s="67"/>
      <c r="BL35" s="67"/>
      <c r="BM35" s="67"/>
      <c r="BN35" s="67"/>
      <c r="BO35" s="67"/>
      <c r="BP35" s="70"/>
    </row>
    <row r="36" spans="1:68" s="47" customFormat="1">
      <c r="A36" s="67"/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  <c r="AC36" s="67"/>
      <c r="AD36" s="67"/>
      <c r="AE36" s="67"/>
      <c r="AF36" s="67"/>
      <c r="AG36" s="67"/>
      <c r="AH36" s="67"/>
      <c r="AI36" s="67"/>
      <c r="AJ36" s="67"/>
      <c r="AK36" s="67"/>
      <c r="AL36" s="67"/>
      <c r="AM36" s="67"/>
      <c r="AN36" s="67"/>
      <c r="AO36" s="67"/>
      <c r="AP36" s="67"/>
      <c r="AQ36" s="67"/>
      <c r="AR36" s="67"/>
      <c r="AS36" s="67"/>
      <c r="AT36" s="67"/>
      <c r="AU36" s="67"/>
      <c r="AV36" s="67"/>
      <c r="AW36" s="67"/>
      <c r="AX36" s="67"/>
      <c r="AY36" s="67"/>
      <c r="AZ36" s="67"/>
      <c r="BA36" s="67"/>
      <c r="BB36" s="67"/>
      <c r="BC36" s="67"/>
      <c r="BD36" s="67"/>
      <c r="BE36" s="67"/>
      <c r="BF36" s="67"/>
      <c r="BG36" s="67"/>
      <c r="BH36" s="67"/>
      <c r="BI36" s="67"/>
      <c r="BJ36" s="67"/>
      <c r="BK36" s="67"/>
      <c r="BL36" s="67"/>
      <c r="BM36" s="67"/>
      <c r="BN36" s="67"/>
      <c r="BO36" s="67"/>
      <c r="BP36" s="70"/>
    </row>
    <row r="37" spans="1:68" s="47" customFormat="1">
      <c r="A37" s="67"/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  <c r="AH37" s="67"/>
      <c r="AI37" s="67"/>
      <c r="AJ37" s="67"/>
      <c r="AK37" s="67"/>
      <c r="AL37" s="67"/>
      <c r="AM37" s="67"/>
      <c r="AN37" s="67"/>
      <c r="AO37" s="67"/>
      <c r="AP37" s="67"/>
      <c r="AQ37" s="67"/>
      <c r="AR37" s="67"/>
      <c r="AS37" s="67"/>
      <c r="AT37" s="67"/>
      <c r="AU37" s="67"/>
      <c r="AV37" s="67"/>
      <c r="AW37" s="67"/>
      <c r="AX37" s="67"/>
      <c r="AY37" s="67"/>
      <c r="AZ37" s="67"/>
      <c r="BA37" s="67"/>
      <c r="BB37" s="67"/>
      <c r="BC37" s="67"/>
      <c r="BD37" s="67"/>
      <c r="BE37" s="67"/>
      <c r="BF37" s="67"/>
      <c r="BG37" s="67"/>
      <c r="BH37" s="67"/>
      <c r="BI37" s="67"/>
      <c r="BJ37" s="67"/>
      <c r="BK37" s="67"/>
      <c r="BL37" s="67"/>
      <c r="BM37" s="67"/>
      <c r="BN37" s="67"/>
      <c r="BO37" s="67"/>
      <c r="BP37" s="70"/>
    </row>
    <row r="38" spans="1:68" s="47" customFormat="1">
      <c r="A38" s="67"/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7"/>
      <c r="BM38" s="67"/>
      <c r="BN38" s="67"/>
      <c r="BO38" s="67"/>
      <c r="BP38" s="70"/>
    </row>
    <row r="39" spans="1:68" s="47" customFormat="1">
      <c r="A39" s="67"/>
      <c r="B39" s="67"/>
      <c r="C39" s="67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7"/>
      <c r="BM39" s="67"/>
      <c r="BN39" s="67"/>
      <c r="BO39" s="67"/>
      <c r="BP39" s="70"/>
    </row>
    <row r="40" spans="1:68" s="47" customFormat="1">
      <c r="A40" s="67"/>
      <c r="B40" s="67"/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7"/>
      <c r="BM40" s="67"/>
      <c r="BN40" s="67"/>
      <c r="BO40" s="67"/>
      <c r="BP40" s="70"/>
    </row>
    <row r="41" spans="1:68" s="47" customFormat="1">
      <c r="A41" s="67"/>
      <c r="B41" s="67"/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7"/>
      <c r="BM41" s="67"/>
      <c r="BN41" s="67"/>
      <c r="BO41" s="67"/>
      <c r="BP41" s="70"/>
    </row>
    <row r="42" spans="1:68" s="47" customFormat="1">
      <c r="A42" s="67"/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67"/>
      <c r="AG42" s="67"/>
      <c r="AH42" s="67"/>
      <c r="AI42" s="67"/>
      <c r="AJ42" s="67"/>
      <c r="AK42" s="67"/>
      <c r="AL42" s="67"/>
      <c r="AM42" s="67"/>
      <c r="AN42" s="67"/>
      <c r="AO42" s="67"/>
      <c r="AP42" s="67"/>
      <c r="AQ42" s="67"/>
      <c r="AR42" s="67"/>
      <c r="AS42" s="67"/>
      <c r="AT42" s="67"/>
      <c r="AU42" s="67"/>
      <c r="AV42" s="67"/>
      <c r="AW42" s="67"/>
      <c r="AX42" s="67"/>
      <c r="AY42" s="67"/>
      <c r="AZ42" s="67"/>
      <c r="BA42" s="67"/>
      <c r="BB42" s="67"/>
      <c r="BC42" s="67"/>
      <c r="BD42" s="67"/>
      <c r="BE42" s="67"/>
      <c r="BF42" s="67"/>
      <c r="BG42" s="67"/>
      <c r="BH42" s="67"/>
      <c r="BI42" s="67"/>
      <c r="BJ42" s="67"/>
      <c r="BK42" s="67"/>
      <c r="BL42" s="67"/>
      <c r="BM42" s="67"/>
      <c r="BN42" s="67"/>
      <c r="BO42" s="67"/>
      <c r="BP42" s="70"/>
    </row>
    <row r="43" spans="1:68" s="47" customFormat="1">
      <c r="A43" s="67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67"/>
      <c r="AG43" s="67"/>
      <c r="AH43" s="67"/>
      <c r="AI43" s="67"/>
      <c r="AJ43" s="67"/>
      <c r="AK43" s="67"/>
      <c r="AL43" s="67"/>
      <c r="AM43" s="67"/>
      <c r="AN43" s="67"/>
      <c r="AO43" s="67"/>
      <c r="AP43" s="67"/>
      <c r="AQ43" s="67"/>
      <c r="AR43" s="67"/>
      <c r="AS43" s="67"/>
      <c r="AT43" s="67"/>
      <c r="AU43" s="67"/>
      <c r="AV43" s="67"/>
      <c r="AW43" s="67"/>
      <c r="AX43" s="67"/>
      <c r="AY43" s="67"/>
      <c r="AZ43" s="67"/>
      <c r="BA43" s="67"/>
      <c r="BB43" s="67"/>
      <c r="BC43" s="67"/>
      <c r="BD43" s="67"/>
      <c r="BE43" s="67"/>
      <c r="BF43" s="67"/>
      <c r="BG43" s="67"/>
      <c r="BH43" s="67"/>
      <c r="BI43" s="67"/>
      <c r="BJ43" s="67"/>
      <c r="BK43" s="67"/>
      <c r="BL43" s="67"/>
      <c r="BM43" s="67"/>
      <c r="BN43" s="67"/>
      <c r="BO43" s="67"/>
      <c r="BP43" s="70"/>
    </row>
    <row r="44" spans="1:68" s="47" customFormat="1">
      <c r="A44" s="67"/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67"/>
      <c r="AG44" s="67"/>
      <c r="AH44" s="67"/>
      <c r="AI44" s="67"/>
      <c r="AJ44" s="67"/>
      <c r="AK44" s="67"/>
      <c r="AL44" s="67"/>
      <c r="AM44" s="67"/>
      <c r="AN44" s="67"/>
      <c r="AO44" s="67"/>
      <c r="AP44" s="67"/>
      <c r="AQ44" s="67"/>
      <c r="AR44" s="67"/>
      <c r="AS44" s="67"/>
      <c r="AT44" s="67"/>
      <c r="AU44" s="67"/>
      <c r="AV44" s="67"/>
      <c r="AW44" s="67"/>
      <c r="AX44" s="67"/>
      <c r="AY44" s="67"/>
      <c r="AZ44" s="67"/>
      <c r="BA44" s="67"/>
      <c r="BB44" s="67"/>
      <c r="BC44" s="67"/>
      <c r="BD44" s="67"/>
      <c r="BE44" s="67"/>
      <c r="BF44" s="67"/>
      <c r="BG44" s="67"/>
      <c r="BH44" s="67"/>
      <c r="BI44" s="67"/>
      <c r="BJ44" s="67"/>
      <c r="BK44" s="67"/>
      <c r="BL44" s="67"/>
      <c r="BM44" s="67"/>
      <c r="BN44" s="67"/>
      <c r="BO44" s="67"/>
      <c r="BP44" s="70"/>
    </row>
    <row r="45" spans="1:68" s="47" customFormat="1">
      <c r="A45" s="67"/>
      <c r="B45" s="67"/>
      <c r="C45" s="67"/>
      <c r="D45" s="67"/>
      <c r="E45" s="67"/>
      <c r="F45" s="67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67"/>
      <c r="AG45" s="67"/>
      <c r="AH45" s="67"/>
      <c r="AI45" s="67"/>
      <c r="AJ45" s="67"/>
      <c r="AK45" s="67"/>
      <c r="AL45" s="67"/>
      <c r="AM45" s="67"/>
      <c r="AN45" s="67"/>
      <c r="AO45" s="67"/>
      <c r="AP45" s="67"/>
      <c r="AQ45" s="67"/>
      <c r="AR45" s="67"/>
      <c r="AS45" s="67"/>
      <c r="AT45" s="67"/>
      <c r="AU45" s="67"/>
      <c r="AV45" s="67"/>
      <c r="AW45" s="67"/>
      <c r="AX45" s="67"/>
      <c r="AY45" s="67"/>
      <c r="AZ45" s="67"/>
      <c r="BA45" s="67"/>
      <c r="BB45" s="67"/>
      <c r="BC45" s="67"/>
      <c r="BD45" s="67"/>
      <c r="BE45" s="67"/>
      <c r="BF45" s="67"/>
      <c r="BG45" s="67"/>
      <c r="BH45" s="67"/>
      <c r="BI45" s="67"/>
      <c r="BJ45" s="67"/>
      <c r="BK45" s="67"/>
      <c r="BL45" s="67"/>
      <c r="BM45" s="67"/>
      <c r="BN45" s="67"/>
      <c r="BO45" s="67"/>
      <c r="BP45" s="70"/>
    </row>
    <row r="46" spans="1:68" s="47" customFormat="1">
      <c r="A46" s="67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67"/>
      <c r="AG46" s="67"/>
      <c r="AH46" s="67"/>
      <c r="AI46" s="67"/>
      <c r="AJ46" s="67"/>
      <c r="AK46" s="67"/>
      <c r="AL46" s="67"/>
      <c r="AM46" s="67"/>
      <c r="AN46" s="67"/>
      <c r="AO46" s="67"/>
      <c r="AP46" s="67"/>
      <c r="AQ46" s="67"/>
      <c r="AR46" s="67"/>
      <c r="AS46" s="67"/>
      <c r="AT46" s="67"/>
      <c r="AU46" s="67"/>
      <c r="AV46" s="67"/>
      <c r="AW46" s="67"/>
      <c r="AX46" s="67"/>
      <c r="AY46" s="67"/>
      <c r="AZ46" s="67"/>
      <c r="BA46" s="67"/>
      <c r="BB46" s="67"/>
      <c r="BC46" s="67"/>
      <c r="BD46" s="67"/>
      <c r="BE46" s="67"/>
      <c r="BF46" s="67"/>
      <c r="BG46" s="67"/>
      <c r="BH46" s="67"/>
      <c r="BI46" s="67"/>
      <c r="BJ46" s="67"/>
      <c r="BK46" s="67"/>
      <c r="BL46" s="67"/>
      <c r="BM46" s="67"/>
      <c r="BN46" s="67"/>
      <c r="BO46" s="67"/>
      <c r="BP46" s="70"/>
    </row>
    <row r="47" spans="1:68" s="47" customFormat="1">
      <c r="A47" s="67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67"/>
      <c r="AG47" s="67"/>
      <c r="AH47" s="67"/>
      <c r="AI47" s="67"/>
      <c r="AJ47" s="67"/>
      <c r="AK47" s="67"/>
      <c r="AL47" s="67"/>
      <c r="AM47" s="67"/>
      <c r="AN47" s="67"/>
      <c r="AO47" s="67"/>
      <c r="AP47" s="67"/>
      <c r="AQ47" s="67"/>
      <c r="AR47" s="67"/>
      <c r="AS47" s="67"/>
      <c r="AT47" s="67"/>
      <c r="AU47" s="67"/>
      <c r="AV47" s="67"/>
      <c r="AW47" s="67"/>
      <c r="AX47" s="67"/>
      <c r="AY47" s="67"/>
      <c r="AZ47" s="67"/>
      <c r="BA47" s="67"/>
      <c r="BB47" s="67"/>
      <c r="BC47" s="67"/>
      <c r="BD47" s="67"/>
      <c r="BE47" s="67"/>
      <c r="BF47" s="67"/>
      <c r="BG47" s="67"/>
      <c r="BH47" s="67"/>
      <c r="BI47" s="67"/>
      <c r="BJ47" s="67"/>
      <c r="BK47" s="67"/>
      <c r="BL47" s="67"/>
      <c r="BM47" s="67"/>
      <c r="BN47" s="67"/>
      <c r="BO47" s="67"/>
      <c r="BP47" s="70"/>
    </row>
    <row r="48" spans="1:68" s="47" customFormat="1">
      <c r="A48" s="67"/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  <c r="BO48" s="67"/>
      <c r="BP48" s="70"/>
    </row>
    <row r="49" spans="1:68" s="47" customFormat="1">
      <c r="A49" s="67"/>
      <c r="B49" s="67"/>
      <c r="C49" s="67"/>
      <c r="D49" s="67"/>
      <c r="E49" s="67"/>
      <c r="F49" s="67"/>
      <c r="G49" s="67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  <c r="BO49" s="67"/>
      <c r="BP49" s="70"/>
    </row>
    <row r="50" spans="1:68" s="47" customFormat="1">
      <c r="A50" s="67"/>
      <c r="B50" s="67"/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  <c r="BO50" s="67"/>
      <c r="BP50" s="70"/>
    </row>
    <row r="51" spans="1:68" s="47" customFormat="1">
      <c r="A51" s="67"/>
      <c r="B51" s="67"/>
      <c r="C51" s="67"/>
      <c r="D51" s="67"/>
      <c r="E51" s="67"/>
      <c r="F51" s="67"/>
      <c r="G51" s="67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  <c r="BO51" s="67"/>
      <c r="BP51" s="70"/>
    </row>
    <row r="52" spans="1:68" s="47" customFormat="1">
      <c r="A52" s="67"/>
      <c r="B52" s="67"/>
      <c r="C52" s="67"/>
      <c r="D52" s="67"/>
      <c r="E52" s="67"/>
      <c r="F52" s="67"/>
      <c r="G52" s="67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  <c r="BO52" s="67"/>
      <c r="BP52" s="70"/>
    </row>
    <row r="53" spans="1:68" s="47" customFormat="1">
      <c r="A53" s="67"/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  <c r="BO53" s="67"/>
      <c r="BP53" s="70"/>
    </row>
    <row r="54" spans="1:68" s="47" customFormat="1">
      <c r="A54" s="67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  <c r="BO54" s="67"/>
      <c r="BP54" s="70"/>
    </row>
    <row r="55" spans="1:68" s="47" customFormat="1">
      <c r="A55" s="67"/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  <c r="BO55" s="67"/>
      <c r="BP55" s="70"/>
    </row>
    <row r="56" spans="1:68" s="47" customFormat="1">
      <c r="A56" s="67"/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  <c r="BO56" s="67"/>
      <c r="BP56" s="70"/>
    </row>
    <row r="57" spans="1:68" s="47" customFormat="1">
      <c r="A57" s="67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  <c r="BO57" s="67"/>
      <c r="BP57" s="70"/>
    </row>
    <row r="58" spans="1:68" s="47" customFormat="1">
      <c r="A58" s="67"/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  <c r="BO58" s="67"/>
      <c r="BP58" s="70"/>
    </row>
    <row r="59" spans="1:68" s="47" customFormat="1">
      <c r="A59" s="67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  <c r="BO59" s="67"/>
      <c r="BP59" s="70"/>
    </row>
    <row r="60" spans="1:68" s="47" customFormat="1">
      <c r="A60" s="67"/>
      <c r="B60" s="67"/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  <c r="BO60" s="67"/>
      <c r="BP60" s="70"/>
    </row>
    <row r="61" spans="1:68" s="47" customFormat="1">
      <c r="A61" s="67"/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  <c r="BO61" s="67"/>
      <c r="BP61" s="70"/>
    </row>
    <row r="62" spans="1:68" s="47" customFormat="1">
      <c r="A62" s="67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  <c r="BO62" s="67"/>
      <c r="BP62" s="70"/>
    </row>
    <row r="63" spans="1:68" s="47" customFormat="1">
      <c r="A63" s="67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  <c r="BO63" s="67"/>
      <c r="BP63" s="70"/>
    </row>
    <row r="64" spans="1:68" s="47" customFormat="1">
      <c r="A64" s="67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  <c r="BO64" s="67"/>
      <c r="BP64" s="70"/>
    </row>
    <row r="65" spans="1:68" s="47" customFormat="1">
      <c r="A65" s="67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  <c r="BO65" s="67"/>
      <c r="BP65" s="70"/>
    </row>
    <row r="66" spans="1:68" s="47" customFormat="1">
      <c r="A66" s="67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  <c r="BO66" s="67"/>
      <c r="BP66" s="70"/>
    </row>
    <row r="67" spans="1:68" s="47" customFormat="1">
      <c r="A67" s="67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7"/>
      <c r="AJ67" s="67"/>
      <c r="AK67" s="67"/>
      <c r="AL67" s="67"/>
      <c r="AM67" s="67"/>
      <c r="AN67" s="67"/>
      <c r="AO67" s="67"/>
      <c r="AP67" s="67"/>
      <c r="AQ67" s="67"/>
      <c r="AR67" s="67"/>
      <c r="AS67" s="67"/>
      <c r="AT67" s="67"/>
      <c r="AU67" s="67"/>
      <c r="AV67" s="67"/>
      <c r="AW67" s="67"/>
      <c r="AX67" s="67"/>
      <c r="AY67" s="67"/>
      <c r="AZ67" s="67"/>
      <c r="BA67" s="67"/>
      <c r="BB67" s="67"/>
      <c r="BC67" s="67"/>
      <c r="BD67" s="67"/>
      <c r="BE67" s="67"/>
      <c r="BF67" s="67"/>
      <c r="BG67" s="67"/>
      <c r="BH67" s="67"/>
      <c r="BI67" s="67"/>
      <c r="BJ67" s="67"/>
      <c r="BK67" s="67"/>
      <c r="BL67" s="67"/>
      <c r="BM67" s="67"/>
      <c r="BN67" s="67"/>
      <c r="BO67" s="67"/>
      <c r="BP67" s="70"/>
    </row>
    <row r="68" spans="1:68" s="47" customFormat="1">
      <c r="A68" s="67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67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67"/>
      <c r="AJ68" s="67"/>
      <c r="AK68" s="67"/>
      <c r="AL68" s="67"/>
      <c r="AM68" s="67"/>
      <c r="AN68" s="67"/>
      <c r="AO68" s="67"/>
      <c r="AP68" s="67"/>
      <c r="AQ68" s="67"/>
      <c r="AR68" s="67"/>
      <c r="AS68" s="67"/>
      <c r="AT68" s="67"/>
      <c r="AU68" s="67"/>
      <c r="AV68" s="67"/>
      <c r="AW68" s="67"/>
      <c r="AX68" s="67"/>
      <c r="AY68" s="67"/>
      <c r="AZ68" s="67"/>
      <c r="BA68" s="67"/>
      <c r="BB68" s="67"/>
      <c r="BC68" s="67"/>
      <c r="BD68" s="67"/>
      <c r="BE68" s="67"/>
      <c r="BF68" s="67"/>
      <c r="BG68" s="67"/>
      <c r="BH68" s="67"/>
      <c r="BI68" s="67"/>
      <c r="BJ68" s="67"/>
      <c r="BK68" s="67"/>
      <c r="BL68" s="67"/>
      <c r="BM68" s="67"/>
      <c r="BN68" s="67"/>
      <c r="BO68" s="67"/>
      <c r="BP68" s="70"/>
    </row>
    <row r="69" spans="1:68" s="47" customFormat="1">
      <c r="A69" s="67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7"/>
      <c r="AG69" s="67"/>
      <c r="AH69" s="67"/>
      <c r="AI69" s="67"/>
      <c r="AJ69" s="67"/>
      <c r="AK69" s="67"/>
      <c r="AL69" s="67"/>
      <c r="AM69" s="67"/>
      <c r="AN69" s="67"/>
      <c r="AO69" s="67"/>
      <c r="AP69" s="67"/>
      <c r="AQ69" s="67"/>
      <c r="AR69" s="67"/>
      <c r="AS69" s="67"/>
      <c r="AT69" s="67"/>
      <c r="AU69" s="67"/>
      <c r="AV69" s="67"/>
      <c r="AW69" s="67"/>
      <c r="AX69" s="67"/>
      <c r="AY69" s="67"/>
      <c r="AZ69" s="67"/>
      <c r="BA69" s="67"/>
      <c r="BB69" s="67"/>
      <c r="BC69" s="67"/>
      <c r="BD69" s="67"/>
      <c r="BE69" s="67"/>
      <c r="BF69" s="67"/>
      <c r="BG69" s="67"/>
      <c r="BH69" s="67"/>
      <c r="BI69" s="67"/>
      <c r="BJ69" s="67"/>
      <c r="BK69" s="67"/>
      <c r="BL69" s="67"/>
      <c r="BM69" s="67"/>
      <c r="BN69" s="67"/>
      <c r="BO69" s="67"/>
      <c r="BP69" s="70"/>
    </row>
    <row r="70" spans="1:68" s="47" customFormat="1">
      <c r="A70" s="67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67"/>
      <c r="AH70" s="67"/>
      <c r="AI70" s="67"/>
      <c r="AJ70" s="67"/>
      <c r="AK70" s="67"/>
      <c r="AL70" s="67"/>
      <c r="AM70" s="67"/>
      <c r="AN70" s="67"/>
      <c r="AO70" s="67"/>
      <c r="AP70" s="67"/>
      <c r="AQ70" s="67"/>
      <c r="AR70" s="67"/>
      <c r="AS70" s="67"/>
      <c r="AT70" s="67"/>
      <c r="AU70" s="67"/>
      <c r="AV70" s="67"/>
      <c r="AW70" s="67"/>
      <c r="AX70" s="67"/>
      <c r="AY70" s="67"/>
      <c r="AZ70" s="67"/>
      <c r="BA70" s="67"/>
      <c r="BB70" s="67"/>
      <c r="BC70" s="67"/>
      <c r="BD70" s="67"/>
      <c r="BE70" s="67"/>
      <c r="BF70" s="67"/>
      <c r="BG70" s="67"/>
      <c r="BH70" s="67"/>
      <c r="BI70" s="67"/>
      <c r="BJ70" s="67"/>
      <c r="BK70" s="67"/>
      <c r="BL70" s="67"/>
      <c r="BM70" s="67"/>
      <c r="BN70" s="67"/>
      <c r="BO70" s="67"/>
      <c r="BP70" s="70"/>
    </row>
    <row r="71" spans="1:68" s="47" customFormat="1">
      <c r="A71" s="67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67"/>
      <c r="S71" s="67"/>
      <c r="T71" s="67"/>
      <c r="U71" s="67"/>
      <c r="V71" s="67"/>
      <c r="W71" s="67"/>
      <c r="X71" s="67"/>
      <c r="Y71" s="67"/>
      <c r="Z71" s="67"/>
      <c r="AA71" s="67"/>
      <c r="AB71" s="67"/>
      <c r="AC71" s="67"/>
      <c r="AD71" s="67"/>
      <c r="AE71" s="67"/>
      <c r="AF71" s="67"/>
      <c r="AG71" s="67"/>
      <c r="AH71" s="67"/>
      <c r="AI71" s="67"/>
      <c r="AJ71" s="67"/>
      <c r="AK71" s="67"/>
      <c r="AL71" s="67"/>
      <c r="AM71" s="67"/>
      <c r="AN71" s="67"/>
      <c r="AO71" s="67"/>
      <c r="AP71" s="67"/>
      <c r="AQ71" s="67"/>
      <c r="AR71" s="67"/>
      <c r="AS71" s="67"/>
      <c r="AT71" s="67"/>
      <c r="AU71" s="67"/>
      <c r="AV71" s="67"/>
      <c r="AW71" s="67"/>
      <c r="AX71" s="67"/>
      <c r="AY71" s="67"/>
      <c r="AZ71" s="67"/>
      <c r="BA71" s="67"/>
      <c r="BB71" s="67"/>
      <c r="BC71" s="67"/>
      <c r="BD71" s="67"/>
      <c r="BE71" s="67"/>
      <c r="BF71" s="67"/>
      <c r="BG71" s="67"/>
      <c r="BH71" s="67"/>
      <c r="BI71" s="67"/>
      <c r="BJ71" s="67"/>
      <c r="BK71" s="67"/>
      <c r="BL71" s="67"/>
      <c r="BM71" s="67"/>
      <c r="BN71" s="67"/>
      <c r="BO71" s="67"/>
      <c r="BP71" s="70"/>
    </row>
    <row r="72" spans="1:68" s="47" customFormat="1">
      <c r="A72" s="67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67"/>
      <c r="S72" s="67"/>
      <c r="T72" s="67"/>
      <c r="U72" s="67"/>
      <c r="V72" s="67"/>
      <c r="W72" s="67"/>
      <c r="X72" s="67"/>
      <c r="Y72" s="67"/>
      <c r="Z72" s="67"/>
      <c r="AA72" s="67"/>
      <c r="AB72" s="67"/>
      <c r="AC72" s="67"/>
      <c r="AD72" s="67"/>
      <c r="AE72" s="67"/>
      <c r="AF72" s="67"/>
      <c r="AG72" s="67"/>
      <c r="AH72" s="67"/>
      <c r="AI72" s="67"/>
      <c r="AJ72" s="67"/>
      <c r="AK72" s="67"/>
      <c r="AL72" s="67"/>
      <c r="AM72" s="67"/>
      <c r="AN72" s="67"/>
      <c r="AO72" s="67"/>
      <c r="AP72" s="67"/>
      <c r="AQ72" s="67"/>
      <c r="AR72" s="67"/>
      <c r="AS72" s="67"/>
      <c r="AT72" s="67"/>
      <c r="AU72" s="67"/>
      <c r="AV72" s="67"/>
      <c r="AW72" s="67"/>
      <c r="AX72" s="67"/>
      <c r="AY72" s="67"/>
      <c r="AZ72" s="67"/>
      <c r="BA72" s="67"/>
      <c r="BB72" s="67"/>
      <c r="BC72" s="67"/>
      <c r="BD72" s="67"/>
      <c r="BE72" s="67"/>
      <c r="BF72" s="67"/>
      <c r="BG72" s="67"/>
      <c r="BH72" s="67"/>
      <c r="BI72" s="67"/>
      <c r="BJ72" s="67"/>
      <c r="BK72" s="67"/>
      <c r="BL72" s="67"/>
      <c r="BM72" s="67"/>
      <c r="BN72" s="67"/>
      <c r="BO72" s="67"/>
      <c r="BP72" s="70"/>
    </row>
    <row r="73" spans="1:68" s="47" customFormat="1">
      <c r="A73" s="67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  <c r="R73" s="67"/>
      <c r="S73" s="67"/>
      <c r="T73" s="67"/>
      <c r="U73" s="67"/>
      <c r="V73" s="67"/>
      <c r="W73" s="67"/>
      <c r="X73" s="67"/>
      <c r="Y73" s="67"/>
      <c r="Z73" s="67"/>
      <c r="AA73" s="67"/>
      <c r="AB73" s="67"/>
      <c r="AC73" s="67"/>
      <c r="AD73" s="67"/>
      <c r="AE73" s="67"/>
      <c r="AF73" s="67"/>
      <c r="AG73" s="67"/>
      <c r="AH73" s="67"/>
      <c r="AI73" s="67"/>
      <c r="AJ73" s="67"/>
      <c r="AK73" s="67"/>
      <c r="AL73" s="67"/>
      <c r="AM73" s="67"/>
      <c r="AN73" s="67"/>
      <c r="AO73" s="67"/>
      <c r="AP73" s="67"/>
      <c r="AQ73" s="67"/>
      <c r="AR73" s="67"/>
      <c r="AS73" s="67"/>
      <c r="AT73" s="67"/>
      <c r="AU73" s="67"/>
      <c r="AV73" s="67"/>
      <c r="AW73" s="67"/>
      <c r="AX73" s="67"/>
      <c r="AY73" s="67"/>
      <c r="AZ73" s="67"/>
      <c r="BA73" s="67"/>
      <c r="BB73" s="67"/>
      <c r="BC73" s="67"/>
      <c r="BD73" s="67"/>
      <c r="BE73" s="67"/>
      <c r="BF73" s="67"/>
      <c r="BG73" s="67"/>
      <c r="BH73" s="67"/>
      <c r="BI73" s="67"/>
      <c r="BJ73" s="67"/>
      <c r="BK73" s="67"/>
      <c r="BL73" s="67"/>
      <c r="BM73" s="67"/>
      <c r="BN73" s="67"/>
      <c r="BO73" s="67"/>
      <c r="BP73" s="70"/>
    </row>
    <row r="74" spans="1:68" s="47" customFormat="1">
      <c r="A74" s="67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  <c r="R74" s="67"/>
      <c r="S74" s="67"/>
      <c r="T74" s="67"/>
      <c r="U74" s="67"/>
      <c r="V74" s="67"/>
      <c r="W74" s="67"/>
      <c r="X74" s="67"/>
      <c r="Y74" s="67"/>
      <c r="Z74" s="67"/>
      <c r="AA74" s="67"/>
      <c r="AB74" s="67"/>
      <c r="AC74" s="67"/>
      <c r="AD74" s="67"/>
      <c r="AE74" s="67"/>
      <c r="AF74" s="67"/>
      <c r="AG74" s="67"/>
      <c r="AH74" s="67"/>
      <c r="AI74" s="67"/>
      <c r="AJ74" s="67"/>
      <c r="AK74" s="67"/>
      <c r="AL74" s="67"/>
      <c r="AM74" s="67"/>
      <c r="AN74" s="67"/>
      <c r="AO74" s="67"/>
      <c r="AP74" s="67"/>
      <c r="AQ74" s="67"/>
      <c r="AR74" s="67"/>
      <c r="AS74" s="67"/>
      <c r="AT74" s="67"/>
      <c r="AU74" s="67"/>
      <c r="AV74" s="67"/>
      <c r="AW74" s="67"/>
      <c r="AX74" s="67"/>
      <c r="AY74" s="67"/>
      <c r="AZ74" s="67"/>
      <c r="BA74" s="67"/>
      <c r="BB74" s="67"/>
      <c r="BC74" s="67"/>
      <c r="BD74" s="67"/>
      <c r="BE74" s="67"/>
      <c r="BF74" s="67"/>
      <c r="BG74" s="67"/>
      <c r="BH74" s="67"/>
      <c r="BI74" s="67"/>
      <c r="BJ74" s="67"/>
      <c r="BK74" s="67"/>
      <c r="BL74" s="67"/>
      <c r="BM74" s="67"/>
      <c r="BN74" s="67"/>
      <c r="BO74" s="67"/>
      <c r="BP74" s="70"/>
    </row>
    <row r="75" spans="1:68" s="47" customFormat="1">
      <c r="A75" s="67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67"/>
      <c r="S75" s="67"/>
      <c r="T75" s="67"/>
      <c r="U75" s="67"/>
      <c r="V75" s="67"/>
      <c r="W75" s="67"/>
      <c r="X75" s="67"/>
      <c r="Y75" s="67"/>
      <c r="Z75" s="67"/>
      <c r="AA75" s="67"/>
      <c r="AB75" s="67"/>
      <c r="AC75" s="67"/>
      <c r="AD75" s="67"/>
      <c r="AE75" s="67"/>
      <c r="AF75" s="67"/>
      <c r="AG75" s="67"/>
      <c r="AH75" s="67"/>
      <c r="AI75" s="67"/>
      <c r="AJ75" s="67"/>
      <c r="AK75" s="67"/>
      <c r="AL75" s="67"/>
      <c r="AM75" s="67"/>
      <c r="AN75" s="67"/>
      <c r="AO75" s="67"/>
      <c r="AP75" s="67"/>
      <c r="AQ75" s="67"/>
      <c r="AR75" s="67"/>
      <c r="AS75" s="67"/>
      <c r="AT75" s="67"/>
      <c r="AU75" s="67"/>
      <c r="AV75" s="67"/>
      <c r="AW75" s="67"/>
      <c r="AX75" s="67"/>
      <c r="AY75" s="67"/>
      <c r="AZ75" s="67"/>
      <c r="BA75" s="67"/>
      <c r="BB75" s="67"/>
      <c r="BC75" s="67"/>
      <c r="BD75" s="67"/>
      <c r="BE75" s="67"/>
      <c r="BF75" s="67"/>
      <c r="BG75" s="67"/>
      <c r="BH75" s="67"/>
      <c r="BI75" s="67"/>
      <c r="BJ75" s="67"/>
      <c r="BK75" s="67"/>
      <c r="BL75" s="67"/>
      <c r="BM75" s="67"/>
      <c r="BN75" s="67"/>
      <c r="BO75" s="67"/>
      <c r="BP75" s="70"/>
    </row>
    <row r="76" spans="1:68" s="47" customFormat="1">
      <c r="A76" s="67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67"/>
      <c r="S76" s="67"/>
      <c r="T76" s="67"/>
      <c r="U76" s="67"/>
      <c r="V76" s="67"/>
      <c r="W76" s="67"/>
      <c r="X76" s="67"/>
      <c r="Y76" s="67"/>
      <c r="Z76" s="67"/>
      <c r="AA76" s="67"/>
      <c r="AB76" s="67"/>
      <c r="AC76" s="67"/>
      <c r="AD76" s="67"/>
      <c r="AE76" s="67"/>
      <c r="AF76" s="67"/>
      <c r="AG76" s="67"/>
      <c r="AH76" s="67"/>
      <c r="AI76" s="67"/>
      <c r="AJ76" s="67"/>
      <c r="AK76" s="67"/>
      <c r="AL76" s="67"/>
      <c r="AM76" s="67"/>
      <c r="AN76" s="67"/>
      <c r="AO76" s="67"/>
      <c r="AP76" s="67"/>
      <c r="AQ76" s="67"/>
      <c r="AR76" s="67"/>
      <c r="AS76" s="67"/>
      <c r="AT76" s="67"/>
      <c r="AU76" s="67"/>
      <c r="AV76" s="67"/>
      <c r="AW76" s="67"/>
      <c r="AX76" s="67"/>
      <c r="AY76" s="67"/>
      <c r="AZ76" s="67"/>
      <c r="BA76" s="67"/>
      <c r="BB76" s="67"/>
      <c r="BC76" s="67"/>
      <c r="BD76" s="67"/>
      <c r="BE76" s="67"/>
      <c r="BF76" s="67"/>
      <c r="BG76" s="67"/>
      <c r="BH76" s="67"/>
      <c r="BI76" s="67"/>
      <c r="BJ76" s="67"/>
      <c r="BK76" s="67"/>
      <c r="BL76" s="67"/>
      <c r="BM76" s="67"/>
      <c r="BN76" s="67"/>
      <c r="BO76" s="67"/>
      <c r="BP76" s="70"/>
    </row>
    <row r="77" spans="1:68" s="47" customFormat="1">
      <c r="A77" s="67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67"/>
      <c r="S77" s="67"/>
      <c r="T77" s="67"/>
      <c r="U77" s="67"/>
      <c r="V77" s="67"/>
      <c r="W77" s="67"/>
      <c r="X77" s="67"/>
      <c r="Y77" s="67"/>
      <c r="Z77" s="67"/>
      <c r="AA77" s="67"/>
      <c r="AB77" s="67"/>
      <c r="AC77" s="67"/>
      <c r="AD77" s="67"/>
      <c r="AE77" s="67"/>
      <c r="AF77" s="67"/>
      <c r="AG77" s="67"/>
      <c r="AH77" s="67"/>
      <c r="AI77" s="67"/>
      <c r="AJ77" s="67"/>
      <c r="AK77" s="67"/>
      <c r="AL77" s="67"/>
      <c r="AM77" s="67"/>
      <c r="AN77" s="67"/>
      <c r="AO77" s="67"/>
      <c r="AP77" s="67"/>
      <c r="AQ77" s="67"/>
      <c r="AR77" s="67"/>
      <c r="AS77" s="67"/>
      <c r="AT77" s="67"/>
      <c r="AU77" s="67"/>
      <c r="AV77" s="67"/>
      <c r="AW77" s="67"/>
      <c r="AX77" s="67"/>
      <c r="AY77" s="67"/>
      <c r="AZ77" s="67"/>
      <c r="BA77" s="67"/>
      <c r="BB77" s="67"/>
      <c r="BC77" s="67"/>
      <c r="BD77" s="67"/>
      <c r="BE77" s="67"/>
      <c r="BF77" s="67"/>
      <c r="BG77" s="67"/>
      <c r="BH77" s="67"/>
      <c r="BI77" s="67"/>
      <c r="BJ77" s="67"/>
      <c r="BK77" s="67"/>
      <c r="BL77" s="67"/>
      <c r="BM77" s="67"/>
      <c r="BN77" s="67"/>
      <c r="BO77" s="67"/>
      <c r="BP77" s="70"/>
    </row>
    <row r="78" spans="1:68" s="47" customFormat="1">
      <c r="A78" s="67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67"/>
      <c r="R78" s="67"/>
      <c r="S78" s="67"/>
      <c r="T78" s="67"/>
      <c r="U78" s="67"/>
      <c r="V78" s="67"/>
      <c r="W78" s="67"/>
      <c r="X78" s="67"/>
      <c r="Y78" s="67"/>
      <c r="Z78" s="67"/>
      <c r="AA78" s="67"/>
      <c r="AB78" s="67"/>
      <c r="AC78" s="67"/>
      <c r="AD78" s="67"/>
      <c r="AE78" s="67"/>
      <c r="AF78" s="67"/>
      <c r="AG78" s="67"/>
      <c r="AH78" s="67"/>
      <c r="AI78" s="67"/>
      <c r="AJ78" s="67"/>
      <c r="AK78" s="67"/>
      <c r="AL78" s="67"/>
      <c r="AM78" s="67"/>
      <c r="AN78" s="67"/>
      <c r="AO78" s="67"/>
      <c r="AP78" s="67"/>
      <c r="AQ78" s="67"/>
      <c r="AR78" s="67"/>
      <c r="AS78" s="67"/>
      <c r="AT78" s="67"/>
      <c r="AU78" s="67"/>
      <c r="AV78" s="67"/>
      <c r="AW78" s="67"/>
      <c r="AX78" s="67"/>
      <c r="AY78" s="67"/>
      <c r="AZ78" s="67"/>
      <c r="BA78" s="67"/>
      <c r="BB78" s="67"/>
      <c r="BC78" s="67"/>
      <c r="BD78" s="67"/>
      <c r="BE78" s="67"/>
      <c r="BF78" s="67"/>
      <c r="BG78" s="67"/>
      <c r="BH78" s="67"/>
      <c r="BI78" s="67"/>
      <c r="BJ78" s="67"/>
      <c r="BK78" s="67"/>
      <c r="BL78" s="67"/>
      <c r="BM78" s="67"/>
      <c r="BN78" s="67"/>
      <c r="BO78" s="67"/>
      <c r="BP78" s="70"/>
    </row>
    <row r="79" spans="1:68" s="47" customFormat="1">
      <c r="A79" s="67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7"/>
      <c r="V79" s="67"/>
      <c r="W79" s="67"/>
      <c r="X79" s="67"/>
      <c r="Y79" s="67"/>
      <c r="Z79" s="67"/>
      <c r="AA79" s="67"/>
      <c r="AB79" s="67"/>
      <c r="AC79" s="67"/>
      <c r="AD79" s="67"/>
      <c r="AE79" s="67"/>
      <c r="AF79" s="67"/>
      <c r="AG79" s="67"/>
      <c r="AH79" s="67"/>
      <c r="AI79" s="67"/>
      <c r="AJ79" s="67"/>
      <c r="AK79" s="67"/>
      <c r="AL79" s="67"/>
      <c r="AM79" s="67"/>
      <c r="AN79" s="67"/>
      <c r="AO79" s="67"/>
      <c r="AP79" s="67"/>
      <c r="AQ79" s="67"/>
      <c r="AR79" s="67"/>
      <c r="AS79" s="67"/>
      <c r="AT79" s="67"/>
      <c r="AU79" s="67"/>
      <c r="AV79" s="67"/>
      <c r="AW79" s="67"/>
      <c r="AX79" s="67"/>
      <c r="AY79" s="67"/>
      <c r="AZ79" s="67"/>
      <c r="BA79" s="67"/>
      <c r="BB79" s="67"/>
      <c r="BC79" s="67"/>
      <c r="BD79" s="67"/>
      <c r="BE79" s="67"/>
      <c r="BF79" s="67"/>
      <c r="BG79" s="67"/>
      <c r="BH79" s="67"/>
      <c r="BI79" s="67"/>
      <c r="BJ79" s="67"/>
      <c r="BK79" s="67"/>
      <c r="BL79" s="67"/>
      <c r="BM79" s="67"/>
      <c r="BN79" s="67"/>
      <c r="BO79" s="67"/>
      <c r="BP79" s="70"/>
    </row>
    <row r="80" spans="1:68" s="47" customFormat="1">
      <c r="A80" s="67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67"/>
      <c r="R80" s="67"/>
      <c r="S80" s="67"/>
      <c r="T80" s="67"/>
      <c r="U80" s="67"/>
      <c r="V80" s="67"/>
      <c r="W80" s="67"/>
      <c r="X80" s="67"/>
      <c r="Y80" s="67"/>
      <c r="Z80" s="67"/>
      <c r="AA80" s="67"/>
      <c r="AB80" s="67"/>
      <c r="AC80" s="67"/>
      <c r="AD80" s="67"/>
      <c r="AE80" s="67"/>
      <c r="AF80" s="67"/>
      <c r="AG80" s="67"/>
      <c r="AH80" s="67"/>
      <c r="AI80" s="67"/>
      <c r="AJ80" s="67"/>
      <c r="AK80" s="67"/>
      <c r="AL80" s="67"/>
      <c r="AM80" s="67"/>
      <c r="AN80" s="67"/>
      <c r="AO80" s="67"/>
      <c r="AP80" s="67"/>
      <c r="AQ80" s="67"/>
      <c r="AR80" s="67"/>
      <c r="AS80" s="67"/>
      <c r="AT80" s="67"/>
      <c r="AU80" s="67"/>
      <c r="AV80" s="67"/>
      <c r="AW80" s="67"/>
      <c r="AX80" s="67"/>
      <c r="AY80" s="67"/>
      <c r="AZ80" s="67"/>
      <c r="BA80" s="67"/>
      <c r="BB80" s="67"/>
      <c r="BC80" s="67"/>
      <c r="BD80" s="67"/>
      <c r="BE80" s="67"/>
      <c r="BF80" s="67"/>
      <c r="BG80" s="67"/>
      <c r="BH80" s="67"/>
      <c r="BI80" s="67"/>
      <c r="BJ80" s="67"/>
      <c r="BK80" s="67"/>
      <c r="BL80" s="67"/>
      <c r="BM80" s="67"/>
      <c r="BN80" s="67"/>
      <c r="BO80" s="67"/>
      <c r="BP80" s="70"/>
    </row>
    <row r="81" spans="1:68" s="47" customFormat="1">
      <c r="A81" s="67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67"/>
      <c r="AG81" s="67"/>
      <c r="AH81" s="67"/>
      <c r="AI81" s="67"/>
      <c r="AJ81" s="67"/>
      <c r="AK81" s="67"/>
      <c r="AL81" s="67"/>
      <c r="AM81" s="67"/>
      <c r="AN81" s="67"/>
      <c r="AO81" s="67"/>
      <c r="AP81" s="67"/>
      <c r="AQ81" s="67"/>
      <c r="AR81" s="67"/>
      <c r="AS81" s="67"/>
      <c r="AT81" s="67"/>
      <c r="AU81" s="67"/>
      <c r="AV81" s="67"/>
      <c r="AW81" s="67"/>
      <c r="AX81" s="67"/>
      <c r="AY81" s="67"/>
      <c r="AZ81" s="67"/>
      <c r="BA81" s="67"/>
      <c r="BB81" s="67"/>
      <c r="BC81" s="67"/>
      <c r="BD81" s="67"/>
      <c r="BE81" s="67"/>
      <c r="BF81" s="67"/>
      <c r="BG81" s="67"/>
      <c r="BH81" s="67"/>
      <c r="BI81" s="67"/>
      <c r="BJ81" s="67"/>
      <c r="BK81" s="67"/>
      <c r="BL81" s="67"/>
      <c r="BM81" s="67"/>
      <c r="BN81" s="67"/>
      <c r="BO81" s="67"/>
      <c r="BP81" s="70"/>
    </row>
    <row r="82" spans="1:68" s="47" customFormat="1">
      <c r="A82" s="67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67"/>
      <c r="S82" s="67"/>
      <c r="T82" s="67"/>
      <c r="U82" s="67"/>
      <c r="V82" s="67"/>
      <c r="W82" s="67"/>
      <c r="X82" s="67"/>
      <c r="Y82" s="67"/>
      <c r="Z82" s="67"/>
      <c r="AA82" s="67"/>
      <c r="AB82" s="67"/>
      <c r="AC82" s="67"/>
      <c r="AD82" s="67"/>
      <c r="AE82" s="67"/>
      <c r="AF82" s="67"/>
      <c r="AG82" s="67"/>
      <c r="AH82" s="67"/>
      <c r="AI82" s="67"/>
      <c r="AJ82" s="67"/>
      <c r="AK82" s="67"/>
      <c r="AL82" s="67"/>
      <c r="AM82" s="67"/>
      <c r="AN82" s="67"/>
      <c r="AO82" s="67"/>
      <c r="AP82" s="67"/>
      <c r="AQ82" s="67"/>
      <c r="AR82" s="67"/>
      <c r="AS82" s="67"/>
      <c r="AT82" s="67"/>
      <c r="AU82" s="67"/>
      <c r="AV82" s="67"/>
      <c r="AW82" s="67"/>
      <c r="AX82" s="67"/>
      <c r="AY82" s="67"/>
      <c r="AZ82" s="67"/>
      <c r="BA82" s="67"/>
      <c r="BB82" s="67"/>
      <c r="BC82" s="67"/>
      <c r="BD82" s="67"/>
      <c r="BE82" s="67"/>
      <c r="BF82" s="67"/>
      <c r="BG82" s="67"/>
      <c r="BH82" s="67"/>
      <c r="BI82" s="67"/>
      <c r="BJ82" s="67"/>
      <c r="BK82" s="67"/>
      <c r="BL82" s="67"/>
      <c r="BM82" s="67"/>
      <c r="BN82" s="67"/>
      <c r="BO82" s="67"/>
      <c r="BP82" s="70"/>
    </row>
    <row r="83" spans="1:68" s="47" customFormat="1">
      <c r="A83" s="67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67"/>
      <c r="AG83" s="67"/>
      <c r="AH83" s="67"/>
      <c r="AI83" s="67"/>
      <c r="AJ83" s="67"/>
      <c r="AK83" s="67"/>
      <c r="AL83" s="67"/>
      <c r="AM83" s="67"/>
      <c r="AN83" s="67"/>
      <c r="AO83" s="67"/>
      <c r="AP83" s="67"/>
      <c r="AQ83" s="67"/>
      <c r="AR83" s="67"/>
      <c r="AS83" s="67"/>
      <c r="AT83" s="67"/>
      <c r="AU83" s="67"/>
      <c r="AV83" s="67"/>
      <c r="AW83" s="67"/>
      <c r="AX83" s="67"/>
      <c r="AY83" s="67"/>
      <c r="AZ83" s="67"/>
      <c r="BA83" s="67"/>
      <c r="BB83" s="67"/>
      <c r="BC83" s="67"/>
      <c r="BD83" s="67"/>
      <c r="BE83" s="67"/>
      <c r="BF83" s="67"/>
      <c r="BG83" s="67"/>
      <c r="BH83" s="67"/>
      <c r="BI83" s="67"/>
      <c r="BJ83" s="67"/>
      <c r="BK83" s="67"/>
      <c r="BL83" s="67"/>
      <c r="BM83" s="67"/>
      <c r="BN83" s="67"/>
      <c r="BO83" s="67"/>
      <c r="BP83" s="70"/>
    </row>
    <row r="84" spans="1:68" s="47" customFormat="1">
      <c r="A84" s="67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67"/>
      <c r="AB84" s="67"/>
      <c r="AC84" s="67"/>
      <c r="AD84" s="67"/>
      <c r="AE84" s="67"/>
      <c r="AF84" s="67"/>
      <c r="AG84" s="67"/>
      <c r="AH84" s="67"/>
      <c r="AI84" s="67"/>
      <c r="AJ84" s="67"/>
      <c r="AK84" s="67"/>
      <c r="AL84" s="67"/>
      <c r="AM84" s="67"/>
      <c r="AN84" s="67"/>
      <c r="AO84" s="67"/>
      <c r="AP84" s="67"/>
      <c r="AQ84" s="67"/>
      <c r="AR84" s="67"/>
      <c r="AS84" s="67"/>
      <c r="AT84" s="67"/>
      <c r="AU84" s="67"/>
      <c r="AV84" s="67"/>
      <c r="AW84" s="67"/>
      <c r="AX84" s="67"/>
      <c r="AY84" s="67"/>
      <c r="AZ84" s="67"/>
      <c r="BA84" s="67"/>
      <c r="BB84" s="67"/>
      <c r="BC84" s="67"/>
      <c r="BD84" s="67"/>
      <c r="BE84" s="67"/>
      <c r="BF84" s="67"/>
      <c r="BG84" s="67"/>
      <c r="BH84" s="67"/>
      <c r="BI84" s="67"/>
      <c r="BJ84" s="67"/>
      <c r="BK84" s="67"/>
      <c r="BL84" s="67"/>
      <c r="BM84" s="67"/>
      <c r="BN84" s="67"/>
      <c r="BO84" s="67"/>
      <c r="BP84" s="70"/>
    </row>
    <row r="85" spans="1:68" s="47" customFormat="1">
      <c r="A85" s="67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67"/>
      <c r="AG85" s="67"/>
      <c r="AH85" s="67"/>
      <c r="AI85" s="67"/>
      <c r="AJ85" s="67"/>
      <c r="AK85" s="67"/>
      <c r="AL85" s="67"/>
      <c r="AM85" s="67"/>
      <c r="AN85" s="67"/>
      <c r="AO85" s="67"/>
      <c r="AP85" s="67"/>
      <c r="AQ85" s="67"/>
      <c r="AR85" s="67"/>
      <c r="AS85" s="6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  <c r="BH85" s="67"/>
      <c r="BI85" s="67"/>
      <c r="BJ85" s="67"/>
      <c r="BK85" s="67"/>
      <c r="BL85" s="67"/>
      <c r="BM85" s="67"/>
      <c r="BN85" s="67"/>
      <c r="BO85" s="67"/>
      <c r="BP85" s="70"/>
    </row>
    <row r="86" spans="1:68" s="47" customFormat="1">
      <c r="A86" s="67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67"/>
      <c r="R86" s="67"/>
      <c r="S86" s="67"/>
      <c r="T86" s="67"/>
      <c r="U86" s="67"/>
      <c r="V86" s="67"/>
      <c r="W86" s="67"/>
      <c r="X86" s="67"/>
      <c r="Y86" s="67"/>
      <c r="Z86" s="67"/>
      <c r="AA86" s="67"/>
      <c r="AB86" s="67"/>
      <c r="AC86" s="67"/>
      <c r="AD86" s="67"/>
      <c r="AE86" s="67"/>
      <c r="AF86" s="67"/>
      <c r="AG86" s="67"/>
      <c r="AH86" s="67"/>
      <c r="AI86" s="67"/>
      <c r="AJ86" s="67"/>
      <c r="AK86" s="67"/>
      <c r="AL86" s="67"/>
      <c r="AM86" s="67"/>
      <c r="AN86" s="67"/>
      <c r="AO86" s="67"/>
      <c r="AP86" s="67"/>
      <c r="AQ86" s="67"/>
      <c r="AR86" s="67"/>
      <c r="AS86" s="67"/>
      <c r="AT86" s="67"/>
      <c r="AU86" s="67"/>
      <c r="AV86" s="67"/>
      <c r="AW86" s="67"/>
      <c r="AX86" s="67"/>
      <c r="AY86" s="67"/>
      <c r="AZ86" s="67"/>
      <c r="BA86" s="67"/>
      <c r="BB86" s="67"/>
      <c r="BC86" s="67"/>
      <c r="BD86" s="67"/>
      <c r="BE86" s="67"/>
      <c r="BF86" s="67"/>
      <c r="BG86" s="67"/>
      <c r="BH86" s="67"/>
      <c r="BI86" s="67"/>
      <c r="BJ86" s="67"/>
      <c r="BK86" s="67"/>
      <c r="BL86" s="67"/>
      <c r="BM86" s="67"/>
      <c r="BN86" s="67"/>
      <c r="BO86" s="67"/>
      <c r="BP86" s="70"/>
    </row>
    <row r="87" spans="1:68" s="47" customFormat="1">
      <c r="A87" s="67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67"/>
      <c r="R87" s="67"/>
      <c r="S87" s="67"/>
      <c r="T87" s="67"/>
      <c r="U87" s="67"/>
      <c r="V87" s="67"/>
      <c r="W87" s="67"/>
      <c r="X87" s="67"/>
      <c r="Y87" s="67"/>
      <c r="Z87" s="67"/>
      <c r="AA87" s="67"/>
      <c r="AB87" s="67"/>
      <c r="AC87" s="67"/>
      <c r="AD87" s="67"/>
      <c r="AE87" s="67"/>
      <c r="AF87" s="67"/>
      <c r="AG87" s="67"/>
      <c r="AH87" s="67"/>
      <c r="AI87" s="67"/>
      <c r="AJ87" s="67"/>
      <c r="AK87" s="67"/>
      <c r="AL87" s="67"/>
      <c r="AM87" s="67"/>
      <c r="AN87" s="67"/>
      <c r="AO87" s="67"/>
      <c r="AP87" s="67"/>
      <c r="AQ87" s="67"/>
      <c r="AR87" s="67"/>
      <c r="AS87" s="67"/>
      <c r="AT87" s="67"/>
      <c r="AU87" s="67"/>
      <c r="AV87" s="67"/>
      <c r="AW87" s="67"/>
      <c r="AX87" s="67"/>
      <c r="AY87" s="67"/>
      <c r="AZ87" s="67"/>
      <c r="BA87" s="67"/>
      <c r="BB87" s="67"/>
      <c r="BC87" s="67"/>
      <c r="BD87" s="67"/>
      <c r="BE87" s="67"/>
      <c r="BF87" s="67"/>
      <c r="BG87" s="67"/>
      <c r="BH87" s="67"/>
      <c r="BI87" s="67"/>
      <c r="BJ87" s="67"/>
      <c r="BK87" s="67"/>
      <c r="BL87" s="67"/>
      <c r="BM87" s="67"/>
      <c r="BN87" s="67"/>
      <c r="BO87" s="67"/>
      <c r="BP87" s="70"/>
    </row>
    <row r="88" spans="1:68" s="47" customFormat="1">
      <c r="A88" s="67"/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67"/>
      <c r="R88" s="67"/>
      <c r="S88" s="67"/>
      <c r="T88" s="67"/>
      <c r="U88" s="67"/>
      <c r="V88" s="67"/>
      <c r="W88" s="67"/>
      <c r="X88" s="67"/>
      <c r="Y88" s="67"/>
      <c r="Z88" s="67"/>
      <c r="AA88" s="67"/>
      <c r="AB88" s="67"/>
      <c r="AC88" s="67"/>
      <c r="AD88" s="67"/>
      <c r="AE88" s="67"/>
      <c r="AF88" s="67"/>
      <c r="AG88" s="67"/>
      <c r="AH88" s="67"/>
      <c r="AI88" s="67"/>
      <c r="AJ88" s="67"/>
      <c r="AK88" s="67"/>
      <c r="AL88" s="67"/>
      <c r="AM88" s="67"/>
      <c r="AN88" s="67"/>
      <c r="AO88" s="67"/>
      <c r="AP88" s="67"/>
      <c r="AQ88" s="67"/>
      <c r="AR88" s="67"/>
      <c r="AS88" s="67"/>
      <c r="AT88" s="67"/>
      <c r="AU88" s="67"/>
      <c r="AV88" s="67"/>
      <c r="AW88" s="67"/>
      <c r="AX88" s="67"/>
      <c r="AY88" s="67"/>
      <c r="AZ88" s="67"/>
      <c r="BA88" s="67"/>
      <c r="BB88" s="67"/>
      <c r="BC88" s="67"/>
      <c r="BD88" s="67"/>
      <c r="BE88" s="67"/>
      <c r="BF88" s="67"/>
      <c r="BG88" s="67"/>
      <c r="BH88" s="67"/>
      <c r="BI88" s="67"/>
      <c r="BJ88" s="67"/>
      <c r="BK88" s="67"/>
      <c r="BL88" s="67"/>
      <c r="BM88" s="67"/>
      <c r="BN88" s="67"/>
      <c r="BO88" s="67"/>
      <c r="BP88" s="70"/>
    </row>
    <row r="89" spans="1:68" s="47" customFormat="1">
      <c r="A89" s="67"/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67"/>
      <c r="R89" s="67"/>
      <c r="S89" s="67"/>
      <c r="T89" s="67"/>
      <c r="U89" s="67"/>
      <c r="V89" s="67"/>
      <c r="W89" s="67"/>
      <c r="X89" s="67"/>
      <c r="Y89" s="67"/>
      <c r="Z89" s="67"/>
      <c r="AA89" s="67"/>
      <c r="AB89" s="67"/>
      <c r="AC89" s="67"/>
      <c r="AD89" s="67"/>
      <c r="AE89" s="67"/>
      <c r="AF89" s="67"/>
      <c r="AG89" s="67"/>
      <c r="AH89" s="67"/>
      <c r="AI89" s="67"/>
      <c r="AJ89" s="67"/>
      <c r="AK89" s="67"/>
      <c r="AL89" s="67"/>
      <c r="AM89" s="67"/>
      <c r="AN89" s="67"/>
      <c r="AO89" s="67"/>
      <c r="AP89" s="67"/>
      <c r="AQ89" s="67"/>
      <c r="AR89" s="67"/>
      <c r="AS89" s="67"/>
      <c r="AT89" s="67"/>
      <c r="AU89" s="67"/>
      <c r="AV89" s="67"/>
      <c r="AW89" s="67"/>
      <c r="AX89" s="67"/>
      <c r="AY89" s="67"/>
      <c r="AZ89" s="67"/>
      <c r="BA89" s="67"/>
      <c r="BB89" s="67"/>
      <c r="BC89" s="67"/>
      <c r="BD89" s="67"/>
      <c r="BE89" s="67"/>
      <c r="BF89" s="67"/>
      <c r="BG89" s="67"/>
      <c r="BH89" s="67"/>
      <c r="BI89" s="67"/>
      <c r="BJ89" s="67"/>
      <c r="BK89" s="67"/>
      <c r="BL89" s="67"/>
      <c r="BM89" s="67"/>
      <c r="BN89" s="67"/>
      <c r="BO89" s="67"/>
      <c r="BP89" s="70"/>
    </row>
    <row r="90" spans="1:68" s="47" customFormat="1">
      <c r="A90" s="67"/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  <c r="M90" s="67"/>
      <c r="N90" s="67"/>
      <c r="O90" s="67"/>
      <c r="P90" s="67"/>
      <c r="Q90" s="67"/>
      <c r="R90" s="67"/>
      <c r="S90" s="67"/>
      <c r="T90" s="67"/>
      <c r="U90" s="67"/>
      <c r="V90" s="67"/>
      <c r="W90" s="67"/>
      <c r="X90" s="67"/>
      <c r="Y90" s="67"/>
      <c r="Z90" s="67"/>
      <c r="AA90" s="67"/>
      <c r="AB90" s="67"/>
      <c r="AC90" s="67"/>
      <c r="AD90" s="67"/>
      <c r="AE90" s="67"/>
      <c r="AF90" s="67"/>
      <c r="AG90" s="67"/>
      <c r="AH90" s="67"/>
      <c r="AI90" s="67"/>
      <c r="AJ90" s="67"/>
      <c r="AK90" s="67"/>
      <c r="AL90" s="67"/>
      <c r="AM90" s="67"/>
      <c r="AN90" s="67"/>
      <c r="AO90" s="67"/>
      <c r="AP90" s="67"/>
      <c r="AQ90" s="67"/>
      <c r="AR90" s="67"/>
      <c r="AS90" s="67"/>
      <c r="AT90" s="67"/>
      <c r="AU90" s="67"/>
      <c r="AV90" s="67"/>
      <c r="AW90" s="67"/>
      <c r="AX90" s="67"/>
      <c r="AY90" s="67"/>
      <c r="AZ90" s="67"/>
      <c r="BA90" s="67"/>
      <c r="BB90" s="67"/>
      <c r="BC90" s="67"/>
      <c r="BD90" s="67"/>
      <c r="BE90" s="67"/>
      <c r="BF90" s="67"/>
      <c r="BG90" s="67"/>
      <c r="BH90" s="67"/>
      <c r="BI90" s="67"/>
      <c r="BJ90" s="67"/>
      <c r="BK90" s="67"/>
      <c r="BL90" s="67"/>
      <c r="BM90" s="67"/>
      <c r="BN90" s="67"/>
      <c r="BO90" s="67"/>
      <c r="BP90" s="70"/>
    </row>
    <row r="91" spans="1:68" s="47" customFormat="1">
      <c r="A91" s="67"/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  <c r="M91" s="67"/>
      <c r="N91" s="67"/>
      <c r="O91" s="67"/>
      <c r="P91" s="67"/>
      <c r="Q91" s="67"/>
      <c r="R91" s="67"/>
      <c r="S91" s="67"/>
      <c r="T91" s="67"/>
      <c r="U91" s="67"/>
      <c r="V91" s="67"/>
      <c r="W91" s="67"/>
      <c r="X91" s="67"/>
      <c r="Y91" s="67"/>
      <c r="Z91" s="67"/>
      <c r="AA91" s="67"/>
      <c r="AB91" s="67"/>
      <c r="AC91" s="67"/>
      <c r="AD91" s="67"/>
      <c r="AE91" s="67"/>
      <c r="AF91" s="67"/>
      <c r="AG91" s="67"/>
      <c r="AH91" s="67"/>
      <c r="AI91" s="67"/>
      <c r="AJ91" s="67"/>
      <c r="AK91" s="67"/>
      <c r="AL91" s="67"/>
      <c r="AM91" s="67"/>
      <c r="AN91" s="67"/>
      <c r="AO91" s="67"/>
      <c r="AP91" s="67"/>
      <c r="AQ91" s="67"/>
      <c r="AR91" s="67"/>
      <c r="AS91" s="67"/>
      <c r="AT91" s="67"/>
      <c r="AU91" s="67"/>
      <c r="AV91" s="67"/>
      <c r="AW91" s="67"/>
      <c r="AX91" s="67"/>
      <c r="AY91" s="67"/>
      <c r="AZ91" s="67"/>
      <c r="BA91" s="67"/>
      <c r="BB91" s="67"/>
      <c r="BC91" s="67"/>
      <c r="BD91" s="67"/>
      <c r="BE91" s="67"/>
      <c r="BF91" s="67"/>
      <c r="BG91" s="67"/>
      <c r="BH91" s="67"/>
      <c r="BI91" s="67"/>
      <c r="BJ91" s="67"/>
      <c r="BK91" s="67"/>
      <c r="BL91" s="67"/>
      <c r="BM91" s="67"/>
      <c r="BN91" s="67"/>
      <c r="BO91" s="67"/>
      <c r="BP91" s="70"/>
    </row>
    <row r="92" spans="1:68" s="47" customFormat="1">
      <c r="A92" s="67"/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  <c r="M92" s="67"/>
      <c r="N92" s="67"/>
      <c r="O92" s="67"/>
      <c r="P92" s="67"/>
      <c r="Q92" s="67"/>
      <c r="R92" s="67"/>
      <c r="S92" s="67"/>
      <c r="T92" s="67"/>
      <c r="U92" s="67"/>
      <c r="V92" s="67"/>
      <c r="W92" s="67"/>
      <c r="X92" s="67"/>
      <c r="Y92" s="67"/>
      <c r="Z92" s="67"/>
      <c r="AA92" s="67"/>
      <c r="AB92" s="67"/>
      <c r="AC92" s="67"/>
      <c r="AD92" s="67"/>
      <c r="AE92" s="67"/>
      <c r="AF92" s="67"/>
      <c r="AG92" s="67"/>
      <c r="AH92" s="67"/>
      <c r="AI92" s="67"/>
      <c r="AJ92" s="67"/>
      <c r="AK92" s="67"/>
      <c r="AL92" s="67"/>
      <c r="AM92" s="67"/>
      <c r="AN92" s="67"/>
      <c r="AO92" s="67"/>
      <c r="AP92" s="67"/>
      <c r="AQ92" s="67"/>
      <c r="AR92" s="67"/>
      <c r="AS92" s="67"/>
      <c r="AT92" s="67"/>
      <c r="AU92" s="67"/>
      <c r="AV92" s="67"/>
      <c r="AW92" s="67"/>
      <c r="AX92" s="67"/>
      <c r="AY92" s="67"/>
      <c r="AZ92" s="67"/>
      <c r="BA92" s="67"/>
      <c r="BB92" s="67"/>
      <c r="BC92" s="67"/>
      <c r="BD92" s="67"/>
      <c r="BE92" s="67"/>
      <c r="BF92" s="67"/>
      <c r="BG92" s="67"/>
      <c r="BH92" s="67"/>
      <c r="BI92" s="67"/>
      <c r="BJ92" s="67"/>
      <c r="BK92" s="67"/>
      <c r="BL92" s="67"/>
      <c r="BM92" s="67"/>
      <c r="BN92" s="67"/>
      <c r="BO92" s="67"/>
      <c r="BP92" s="70"/>
    </row>
    <row r="93" spans="1:68" s="47" customFormat="1">
      <c r="A93" s="67"/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  <c r="M93" s="67"/>
      <c r="N93" s="67"/>
      <c r="O93" s="67"/>
      <c r="P93" s="67"/>
      <c r="Q93" s="67"/>
      <c r="R93" s="67"/>
      <c r="S93" s="67"/>
      <c r="T93" s="67"/>
      <c r="U93" s="67"/>
      <c r="V93" s="67"/>
      <c r="W93" s="67"/>
      <c r="X93" s="67"/>
      <c r="Y93" s="67"/>
      <c r="Z93" s="67"/>
      <c r="AA93" s="67"/>
      <c r="AB93" s="67"/>
      <c r="AC93" s="67"/>
      <c r="AD93" s="67"/>
      <c r="AE93" s="67"/>
      <c r="AF93" s="67"/>
      <c r="AG93" s="67"/>
      <c r="AH93" s="67"/>
      <c r="AI93" s="67"/>
      <c r="AJ93" s="67"/>
      <c r="AK93" s="67"/>
      <c r="AL93" s="67"/>
      <c r="AM93" s="67"/>
      <c r="AN93" s="67"/>
      <c r="AO93" s="67"/>
      <c r="AP93" s="67"/>
      <c r="AQ93" s="67"/>
      <c r="AR93" s="67"/>
      <c r="AS93" s="67"/>
      <c r="AT93" s="67"/>
      <c r="AU93" s="67"/>
      <c r="AV93" s="67"/>
      <c r="AW93" s="67"/>
      <c r="AX93" s="67"/>
      <c r="AY93" s="67"/>
      <c r="AZ93" s="67"/>
      <c r="BA93" s="67"/>
      <c r="BB93" s="67"/>
      <c r="BC93" s="67"/>
      <c r="BD93" s="67"/>
      <c r="BE93" s="67"/>
      <c r="BF93" s="67"/>
      <c r="BG93" s="67"/>
      <c r="BH93" s="67"/>
      <c r="BI93" s="67"/>
      <c r="BJ93" s="67"/>
      <c r="BK93" s="67"/>
      <c r="BL93" s="67"/>
      <c r="BM93" s="67"/>
      <c r="BN93" s="67"/>
      <c r="BO93" s="67"/>
      <c r="BP93" s="70"/>
    </row>
    <row r="94" spans="1:68" s="47" customFormat="1">
      <c r="A94" s="67"/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  <c r="M94" s="67"/>
      <c r="N94" s="67"/>
      <c r="O94" s="67"/>
      <c r="P94" s="67"/>
      <c r="Q94" s="67"/>
      <c r="R94" s="67"/>
      <c r="S94" s="67"/>
      <c r="T94" s="67"/>
      <c r="U94" s="67"/>
      <c r="V94" s="67"/>
      <c r="W94" s="67"/>
      <c r="X94" s="67"/>
      <c r="Y94" s="67"/>
      <c r="Z94" s="67"/>
      <c r="AA94" s="67"/>
      <c r="AB94" s="67"/>
      <c r="AC94" s="67"/>
      <c r="AD94" s="67"/>
      <c r="AE94" s="67"/>
      <c r="AF94" s="67"/>
      <c r="AG94" s="67"/>
      <c r="AH94" s="67"/>
      <c r="AI94" s="67"/>
      <c r="AJ94" s="67"/>
      <c r="AK94" s="67"/>
      <c r="AL94" s="67"/>
      <c r="AM94" s="67"/>
      <c r="AN94" s="67"/>
      <c r="AO94" s="67"/>
      <c r="AP94" s="67"/>
      <c r="AQ94" s="67"/>
      <c r="AR94" s="67"/>
      <c r="AS94" s="67"/>
      <c r="AT94" s="67"/>
      <c r="AU94" s="67"/>
      <c r="AV94" s="67"/>
      <c r="AW94" s="67"/>
      <c r="AX94" s="67"/>
      <c r="AY94" s="67"/>
      <c r="AZ94" s="67"/>
      <c r="BA94" s="67"/>
      <c r="BB94" s="67"/>
      <c r="BC94" s="67"/>
      <c r="BD94" s="67"/>
      <c r="BE94" s="67"/>
      <c r="BF94" s="67"/>
      <c r="BG94" s="67"/>
      <c r="BH94" s="67"/>
      <c r="BI94" s="67"/>
      <c r="BJ94" s="67"/>
      <c r="BK94" s="67"/>
      <c r="BL94" s="67"/>
      <c r="BM94" s="67"/>
      <c r="BN94" s="67"/>
      <c r="BO94" s="67"/>
      <c r="BP94" s="70"/>
    </row>
    <row r="95" spans="1:68" s="47" customFormat="1">
      <c r="A95" s="67"/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  <c r="M95" s="67"/>
      <c r="N95" s="67"/>
      <c r="O95" s="67"/>
      <c r="P95" s="67"/>
      <c r="Q95" s="67"/>
      <c r="R95" s="67"/>
      <c r="S95" s="67"/>
      <c r="T95" s="67"/>
      <c r="U95" s="67"/>
      <c r="V95" s="67"/>
      <c r="W95" s="67"/>
      <c r="X95" s="67"/>
      <c r="Y95" s="67"/>
      <c r="Z95" s="67"/>
      <c r="AA95" s="67"/>
      <c r="AB95" s="67"/>
      <c r="AC95" s="67"/>
      <c r="AD95" s="67"/>
      <c r="AE95" s="67"/>
      <c r="AF95" s="67"/>
      <c r="AG95" s="67"/>
      <c r="AH95" s="67"/>
      <c r="AI95" s="67"/>
      <c r="AJ95" s="67"/>
      <c r="AK95" s="67"/>
      <c r="AL95" s="67"/>
      <c r="AM95" s="67"/>
      <c r="AN95" s="67"/>
      <c r="AO95" s="67"/>
      <c r="AP95" s="67"/>
      <c r="AQ95" s="67"/>
      <c r="AR95" s="67"/>
      <c r="AS95" s="67"/>
      <c r="AT95" s="67"/>
      <c r="AU95" s="67"/>
      <c r="AV95" s="67"/>
      <c r="AW95" s="67"/>
      <c r="AX95" s="67"/>
      <c r="AY95" s="67"/>
      <c r="AZ95" s="67"/>
      <c r="BA95" s="67"/>
      <c r="BB95" s="67"/>
      <c r="BC95" s="67"/>
      <c r="BD95" s="67"/>
      <c r="BE95" s="67"/>
      <c r="BF95" s="67"/>
      <c r="BG95" s="67"/>
      <c r="BH95" s="67"/>
      <c r="BI95" s="67"/>
      <c r="BJ95" s="67"/>
      <c r="BK95" s="67"/>
      <c r="BL95" s="67"/>
      <c r="BM95" s="67"/>
      <c r="BN95" s="67"/>
      <c r="BO95" s="67"/>
      <c r="BP95" s="70"/>
    </row>
    <row r="96" spans="1:68" s="47" customFormat="1">
      <c r="A96" s="67"/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  <c r="M96" s="67"/>
      <c r="N96" s="67"/>
      <c r="O96" s="67"/>
      <c r="P96" s="67"/>
      <c r="Q96" s="67"/>
      <c r="R96" s="67"/>
      <c r="S96" s="67"/>
      <c r="T96" s="67"/>
      <c r="U96" s="67"/>
      <c r="V96" s="67"/>
      <c r="W96" s="67"/>
      <c r="X96" s="67"/>
      <c r="Y96" s="67"/>
      <c r="Z96" s="67"/>
      <c r="AA96" s="67"/>
      <c r="AB96" s="67"/>
      <c r="AC96" s="67"/>
      <c r="AD96" s="67"/>
      <c r="AE96" s="67"/>
      <c r="AF96" s="67"/>
      <c r="AG96" s="67"/>
      <c r="AH96" s="67"/>
      <c r="AI96" s="67"/>
      <c r="AJ96" s="67"/>
      <c r="AK96" s="67"/>
      <c r="AL96" s="67"/>
      <c r="AM96" s="67"/>
      <c r="AN96" s="67"/>
      <c r="AO96" s="67"/>
      <c r="AP96" s="67"/>
      <c r="AQ96" s="67"/>
      <c r="AR96" s="67"/>
      <c r="AS96" s="67"/>
      <c r="AT96" s="67"/>
      <c r="AU96" s="67"/>
      <c r="AV96" s="67"/>
      <c r="AW96" s="67"/>
      <c r="AX96" s="67"/>
      <c r="AY96" s="67"/>
      <c r="AZ96" s="67"/>
      <c r="BA96" s="67"/>
      <c r="BB96" s="67"/>
      <c r="BC96" s="67"/>
      <c r="BD96" s="67"/>
      <c r="BE96" s="67"/>
      <c r="BF96" s="67"/>
      <c r="BG96" s="67"/>
      <c r="BH96" s="67"/>
      <c r="BI96" s="67"/>
      <c r="BJ96" s="67"/>
      <c r="BK96" s="67"/>
      <c r="BL96" s="67"/>
      <c r="BM96" s="67"/>
      <c r="BN96" s="67"/>
      <c r="BO96" s="67"/>
      <c r="BP96" s="70"/>
    </row>
    <row r="97" spans="1:68" s="47" customFormat="1">
      <c r="A97" s="67"/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  <c r="M97" s="67"/>
      <c r="N97" s="67"/>
      <c r="O97" s="67"/>
      <c r="P97" s="67"/>
      <c r="Q97" s="67"/>
      <c r="R97" s="67"/>
      <c r="S97" s="67"/>
      <c r="T97" s="67"/>
      <c r="U97" s="67"/>
      <c r="V97" s="67"/>
      <c r="W97" s="67"/>
      <c r="X97" s="67"/>
      <c r="Y97" s="67"/>
      <c r="Z97" s="67"/>
      <c r="AA97" s="67"/>
      <c r="AB97" s="67"/>
      <c r="AC97" s="67"/>
      <c r="AD97" s="67"/>
      <c r="AE97" s="67"/>
      <c r="AF97" s="67"/>
      <c r="AG97" s="67"/>
      <c r="AH97" s="67"/>
      <c r="AI97" s="67"/>
      <c r="AJ97" s="67"/>
      <c r="AK97" s="67"/>
      <c r="AL97" s="67"/>
      <c r="AM97" s="67"/>
      <c r="AN97" s="67"/>
      <c r="AO97" s="67"/>
      <c r="AP97" s="67"/>
      <c r="AQ97" s="67"/>
      <c r="AR97" s="67"/>
      <c r="AS97" s="67"/>
      <c r="AT97" s="67"/>
      <c r="AU97" s="67"/>
      <c r="AV97" s="67"/>
      <c r="AW97" s="67"/>
      <c r="AX97" s="67"/>
      <c r="AY97" s="67"/>
      <c r="AZ97" s="67"/>
      <c r="BA97" s="67"/>
      <c r="BB97" s="67"/>
      <c r="BC97" s="67"/>
      <c r="BD97" s="67"/>
      <c r="BE97" s="67"/>
      <c r="BF97" s="67"/>
      <c r="BG97" s="67"/>
      <c r="BH97" s="67"/>
      <c r="BI97" s="67"/>
      <c r="BJ97" s="67"/>
      <c r="BK97" s="67"/>
      <c r="BL97" s="67"/>
      <c r="BM97" s="67"/>
      <c r="BN97" s="67"/>
      <c r="BO97" s="67"/>
      <c r="BP97" s="70"/>
    </row>
    <row r="98" spans="1:68" s="47" customFormat="1">
      <c r="A98" s="67"/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  <c r="M98" s="67"/>
      <c r="N98" s="67"/>
      <c r="O98" s="67"/>
      <c r="P98" s="67"/>
      <c r="Q98" s="67"/>
      <c r="R98" s="67"/>
      <c r="S98" s="67"/>
      <c r="T98" s="67"/>
      <c r="U98" s="67"/>
      <c r="V98" s="67"/>
      <c r="W98" s="67"/>
      <c r="X98" s="67"/>
      <c r="Y98" s="67"/>
      <c r="Z98" s="67"/>
      <c r="AA98" s="67"/>
      <c r="AB98" s="67"/>
      <c r="AC98" s="67"/>
      <c r="AD98" s="67"/>
      <c r="AE98" s="67"/>
      <c r="AF98" s="67"/>
      <c r="AG98" s="67"/>
      <c r="AH98" s="67"/>
      <c r="AI98" s="67"/>
      <c r="AJ98" s="67"/>
      <c r="AK98" s="67"/>
      <c r="AL98" s="67"/>
      <c r="AM98" s="67"/>
      <c r="AN98" s="67"/>
      <c r="AO98" s="67"/>
      <c r="AP98" s="67"/>
      <c r="AQ98" s="67"/>
      <c r="AR98" s="67"/>
      <c r="AS98" s="67"/>
      <c r="AT98" s="67"/>
      <c r="AU98" s="67"/>
      <c r="AV98" s="67"/>
      <c r="AW98" s="67"/>
      <c r="AX98" s="67"/>
      <c r="AY98" s="67"/>
      <c r="AZ98" s="67"/>
      <c r="BA98" s="67"/>
      <c r="BB98" s="67"/>
      <c r="BC98" s="67"/>
      <c r="BD98" s="67"/>
      <c r="BE98" s="67"/>
      <c r="BF98" s="67"/>
      <c r="BG98" s="67"/>
      <c r="BH98" s="67"/>
      <c r="BI98" s="67"/>
      <c r="BJ98" s="67"/>
      <c r="BK98" s="67"/>
      <c r="BL98" s="67"/>
      <c r="BM98" s="67"/>
      <c r="BN98" s="67"/>
      <c r="BO98" s="67"/>
      <c r="BP98" s="70"/>
    </row>
    <row r="99" spans="1:68" s="47" customFormat="1">
      <c r="A99" s="67"/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  <c r="M99" s="67"/>
      <c r="N99" s="67"/>
      <c r="O99" s="67"/>
      <c r="P99" s="67"/>
      <c r="Q99" s="67"/>
      <c r="R99" s="67"/>
      <c r="S99" s="67"/>
      <c r="T99" s="67"/>
      <c r="U99" s="67"/>
      <c r="V99" s="67"/>
      <c r="W99" s="67"/>
      <c r="X99" s="67"/>
      <c r="Y99" s="67"/>
      <c r="Z99" s="67"/>
      <c r="AA99" s="67"/>
      <c r="AB99" s="67"/>
      <c r="AC99" s="67"/>
      <c r="AD99" s="67"/>
      <c r="AE99" s="67"/>
      <c r="AF99" s="67"/>
      <c r="AG99" s="67"/>
      <c r="AH99" s="67"/>
      <c r="AI99" s="67"/>
      <c r="AJ99" s="67"/>
      <c r="AK99" s="67"/>
      <c r="AL99" s="67"/>
      <c r="AM99" s="67"/>
      <c r="AN99" s="67"/>
      <c r="AO99" s="67"/>
      <c r="AP99" s="67"/>
      <c r="AQ99" s="67"/>
      <c r="AR99" s="67"/>
      <c r="AS99" s="67"/>
      <c r="AT99" s="67"/>
      <c r="AU99" s="67"/>
      <c r="AV99" s="67"/>
      <c r="AW99" s="67"/>
      <c r="AX99" s="67"/>
      <c r="AY99" s="67"/>
      <c r="AZ99" s="67"/>
      <c r="BA99" s="67"/>
      <c r="BB99" s="67"/>
      <c r="BC99" s="67"/>
      <c r="BD99" s="67"/>
      <c r="BE99" s="67"/>
      <c r="BF99" s="67"/>
      <c r="BG99" s="67"/>
      <c r="BH99" s="67"/>
      <c r="BI99" s="67"/>
      <c r="BJ99" s="67"/>
      <c r="BK99" s="67"/>
      <c r="BL99" s="67"/>
      <c r="BM99" s="67"/>
      <c r="BN99" s="67"/>
      <c r="BO99" s="67"/>
      <c r="BP99" s="70"/>
    </row>
    <row r="100" spans="1:68" s="47" customFormat="1">
      <c r="A100" s="67"/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  <c r="M100" s="67"/>
      <c r="N100" s="67"/>
      <c r="O100" s="67"/>
      <c r="P100" s="67"/>
      <c r="Q100" s="67"/>
      <c r="R100" s="67"/>
      <c r="S100" s="67"/>
      <c r="T100" s="67"/>
      <c r="U100" s="67"/>
      <c r="V100" s="67"/>
      <c r="W100" s="67"/>
      <c r="X100" s="67"/>
      <c r="Y100" s="67"/>
      <c r="Z100" s="67"/>
      <c r="AA100" s="67"/>
      <c r="AB100" s="67"/>
      <c r="AC100" s="67"/>
      <c r="AD100" s="67"/>
      <c r="AE100" s="67"/>
      <c r="AF100" s="67"/>
      <c r="AG100" s="67"/>
      <c r="AH100" s="67"/>
      <c r="AI100" s="67"/>
      <c r="AJ100" s="67"/>
      <c r="AK100" s="67"/>
      <c r="AL100" s="67"/>
      <c r="AM100" s="67"/>
      <c r="AN100" s="67"/>
      <c r="AO100" s="67"/>
      <c r="AP100" s="67"/>
      <c r="AQ100" s="67"/>
      <c r="AR100" s="67"/>
      <c r="AS100" s="67"/>
      <c r="AT100" s="67"/>
      <c r="AU100" s="67"/>
      <c r="AV100" s="67"/>
      <c r="AW100" s="67"/>
      <c r="AX100" s="67"/>
      <c r="AY100" s="67"/>
      <c r="AZ100" s="67"/>
      <c r="BA100" s="67"/>
      <c r="BB100" s="67"/>
      <c r="BC100" s="67"/>
      <c r="BD100" s="67"/>
      <c r="BE100" s="67"/>
      <c r="BF100" s="67"/>
      <c r="BG100" s="67"/>
      <c r="BH100" s="67"/>
      <c r="BI100" s="67"/>
      <c r="BJ100" s="67"/>
      <c r="BK100" s="67"/>
      <c r="BL100" s="67"/>
      <c r="BM100" s="67"/>
      <c r="BN100" s="67"/>
      <c r="BO100" s="67"/>
      <c r="BP100" s="70"/>
    </row>
    <row r="101" spans="1:68" s="47" customFormat="1">
      <c r="A101" s="67"/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  <c r="M101" s="67"/>
      <c r="N101" s="67"/>
      <c r="O101" s="67"/>
      <c r="P101" s="67"/>
      <c r="Q101" s="67"/>
      <c r="R101" s="67"/>
      <c r="S101" s="67"/>
      <c r="T101" s="67"/>
      <c r="U101" s="67"/>
      <c r="V101" s="67"/>
      <c r="W101" s="67"/>
      <c r="X101" s="67"/>
      <c r="Y101" s="67"/>
      <c r="Z101" s="67"/>
      <c r="AA101" s="67"/>
      <c r="AB101" s="67"/>
      <c r="AC101" s="67"/>
      <c r="AD101" s="67"/>
      <c r="AE101" s="67"/>
      <c r="AF101" s="67"/>
      <c r="AG101" s="67"/>
      <c r="AH101" s="67"/>
      <c r="AI101" s="67"/>
      <c r="AJ101" s="67"/>
      <c r="AK101" s="67"/>
      <c r="AL101" s="67"/>
      <c r="AM101" s="67"/>
      <c r="AN101" s="67"/>
      <c r="AO101" s="67"/>
      <c r="AP101" s="67"/>
      <c r="AQ101" s="67"/>
      <c r="AR101" s="67"/>
      <c r="AS101" s="67"/>
      <c r="AT101" s="67"/>
      <c r="AU101" s="67"/>
      <c r="AV101" s="67"/>
      <c r="AW101" s="67"/>
      <c r="AX101" s="67"/>
      <c r="AY101" s="67"/>
      <c r="AZ101" s="67"/>
      <c r="BA101" s="67"/>
      <c r="BB101" s="67"/>
      <c r="BC101" s="67"/>
      <c r="BD101" s="67"/>
      <c r="BE101" s="67"/>
      <c r="BF101" s="67"/>
      <c r="BG101" s="67"/>
      <c r="BH101" s="67"/>
      <c r="BI101" s="67"/>
      <c r="BJ101" s="67"/>
      <c r="BK101" s="67"/>
      <c r="BL101" s="67"/>
      <c r="BM101" s="67"/>
      <c r="BN101" s="67"/>
      <c r="BO101" s="67"/>
      <c r="BP101" s="70"/>
    </row>
    <row r="102" spans="1:68" s="47" customFormat="1">
      <c r="A102" s="67"/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  <c r="M102" s="67"/>
      <c r="N102" s="67"/>
      <c r="O102" s="67"/>
      <c r="P102" s="67"/>
      <c r="Q102" s="67"/>
      <c r="R102" s="67"/>
      <c r="S102" s="67"/>
      <c r="T102" s="67"/>
      <c r="U102" s="67"/>
      <c r="V102" s="67"/>
      <c r="W102" s="67"/>
      <c r="X102" s="67"/>
      <c r="Y102" s="67"/>
      <c r="Z102" s="67"/>
      <c r="AA102" s="67"/>
      <c r="AB102" s="67"/>
      <c r="AC102" s="67"/>
      <c r="AD102" s="67"/>
      <c r="AE102" s="67"/>
      <c r="AF102" s="67"/>
      <c r="AG102" s="67"/>
      <c r="AH102" s="67"/>
      <c r="AI102" s="67"/>
      <c r="AJ102" s="67"/>
      <c r="AK102" s="67"/>
      <c r="AL102" s="67"/>
      <c r="AM102" s="67"/>
      <c r="AN102" s="67"/>
      <c r="AO102" s="67"/>
      <c r="AP102" s="67"/>
      <c r="AQ102" s="67"/>
      <c r="AR102" s="67"/>
      <c r="AS102" s="67"/>
      <c r="AT102" s="67"/>
      <c r="AU102" s="67"/>
      <c r="AV102" s="67"/>
      <c r="AW102" s="67"/>
      <c r="AX102" s="67"/>
      <c r="AY102" s="67"/>
      <c r="AZ102" s="67"/>
      <c r="BA102" s="67"/>
      <c r="BB102" s="67"/>
      <c r="BC102" s="67"/>
      <c r="BD102" s="67"/>
      <c r="BE102" s="67"/>
      <c r="BF102" s="67"/>
      <c r="BG102" s="67"/>
      <c r="BH102" s="67"/>
      <c r="BI102" s="67"/>
      <c r="BJ102" s="67"/>
      <c r="BK102" s="67"/>
      <c r="BL102" s="67"/>
      <c r="BM102" s="67"/>
      <c r="BN102" s="67"/>
      <c r="BO102" s="67"/>
      <c r="BP102" s="70"/>
    </row>
    <row r="103" spans="1:68" s="47" customFormat="1">
      <c r="A103" s="67"/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  <c r="M103" s="67"/>
      <c r="N103" s="67"/>
      <c r="O103" s="67"/>
      <c r="P103" s="67"/>
      <c r="Q103" s="67"/>
      <c r="R103" s="67"/>
      <c r="S103" s="67"/>
      <c r="T103" s="67"/>
      <c r="U103" s="67"/>
      <c r="V103" s="67"/>
      <c r="W103" s="67"/>
      <c r="X103" s="67"/>
      <c r="Y103" s="67"/>
      <c r="Z103" s="67"/>
      <c r="AA103" s="67"/>
      <c r="AB103" s="67"/>
      <c r="AC103" s="67"/>
      <c r="AD103" s="67"/>
      <c r="AE103" s="67"/>
      <c r="AF103" s="67"/>
      <c r="AG103" s="67"/>
      <c r="AH103" s="67"/>
      <c r="AI103" s="67"/>
      <c r="AJ103" s="67"/>
      <c r="AK103" s="67"/>
      <c r="AL103" s="67"/>
      <c r="AM103" s="67"/>
      <c r="AN103" s="67"/>
      <c r="AO103" s="67"/>
      <c r="AP103" s="67"/>
      <c r="AQ103" s="67"/>
      <c r="AR103" s="67"/>
      <c r="AS103" s="67"/>
      <c r="AT103" s="67"/>
      <c r="AU103" s="67"/>
      <c r="AV103" s="67"/>
      <c r="AW103" s="67"/>
      <c r="AX103" s="67"/>
      <c r="AY103" s="67"/>
      <c r="AZ103" s="67"/>
      <c r="BA103" s="67"/>
      <c r="BB103" s="67"/>
      <c r="BC103" s="67"/>
      <c r="BD103" s="67"/>
      <c r="BE103" s="67"/>
      <c r="BF103" s="67"/>
      <c r="BG103" s="67"/>
      <c r="BH103" s="67"/>
      <c r="BI103" s="67"/>
      <c r="BJ103" s="67"/>
      <c r="BK103" s="67"/>
      <c r="BL103" s="67"/>
      <c r="BM103" s="67"/>
      <c r="BN103" s="67"/>
      <c r="BO103" s="67"/>
      <c r="BP103" s="70"/>
    </row>
    <row r="104" spans="1:68" s="47" customFormat="1">
      <c r="A104" s="67"/>
      <c r="B104" s="67"/>
      <c r="C104" s="67"/>
      <c r="D104" s="67"/>
      <c r="E104" s="67"/>
      <c r="F104" s="67"/>
      <c r="G104" s="67"/>
      <c r="H104" s="67"/>
      <c r="I104" s="67"/>
      <c r="J104" s="67"/>
      <c r="K104" s="67"/>
      <c r="L104" s="67"/>
      <c r="M104" s="67"/>
      <c r="N104" s="67"/>
      <c r="O104" s="67"/>
      <c r="P104" s="67"/>
      <c r="Q104" s="67"/>
      <c r="R104" s="67"/>
      <c r="S104" s="67"/>
      <c r="T104" s="67"/>
      <c r="U104" s="67"/>
      <c r="V104" s="67"/>
      <c r="W104" s="67"/>
      <c r="X104" s="67"/>
      <c r="Y104" s="67"/>
      <c r="Z104" s="67"/>
      <c r="AA104" s="67"/>
      <c r="AB104" s="67"/>
      <c r="AC104" s="67"/>
      <c r="AD104" s="67"/>
      <c r="AE104" s="67"/>
      <c r="AF104" s="67"/>
      <c r="AG104" s="67"/>
      <c r="AH104" s="67"/>
      <c r="AI104" s="67"/>
      <c r="AJ104" s="67"/>
      <c r="AK104" s="67"/>
      <c r="AL104" s="67"/>
      <c r="AM104" s="67"/>
      <c r="AN104" s="67"/>
      <c r="AO104" s="67"/>
      <c r="AP104" s="67"/>
      <c r="AQ104" s="67"/>
      <c r="AR104" s="67"/>
      <c r="AS104" s="67"/>
      <c r="AT104" s="67"/>
      <c r="AU104" s="67"/>
      <c r="AV104" s="67"/>
      <c r="AW104" s="67"/>
      <c r="AX104" s="67"/>
      <c r="AY104" s="67"/>
      <c r="AZ104" s="67"/>
      <c r="BA104" s="67"/>
      <c r="BB104" s="67"/>
      <c r="BC104" s="67"/>
      <c r="BD104" s="67"/>
      <c r="BE104" s="67"/>
      <c r="BF104" s="67"/>
      <c r="BG104" s="67"/>
      <c r="BH104" s="67"/>
      <c r="BI104" s="67"/>
      <c r="BJ104" s="67"/>
      <c r="BK104" s="67"/>
      <c r="BL104" s="67"/>
      <c r="BM104" s="67"/>
      <c r="BN104" s="67"/>
      <c r="BO104" s="67"/>
      <c r="BP104" s="70"/>
    </row>
    <row r="105" spans="1:68" s="47" customFormat="1">
      <c r="A105" s="67"/>
      <c r="B105" s="67"/>
      <c r="C105" s="67"/>
      <c r="D105" s="67"/>
      <c r="E105" s="67"/>
      <c r="F105" s="67"/>
      <c r="G105" s="67"/>
      <c r="H105" s="67"/>
      <c r="I105" s="67"/>
      <c r="J105" s="67"/>
      <c r="K105" s="67"/>
      <c r="L105" s="67"/>
      <c r="M105" s="67"/>
      <c r="N105" s="67"/>
      <c r="O105" s="67"/>
      <c r="P105" s="67"/>
      <c r="Q105" s="67"/>
      <c r="R105" s="67"/>
      <c r="S105" s="67"/>
      <c r="T105" s="67"/>
      <c r="U105" s="67"/>
      <c r="V105" s="67"/>
      <c r="W105" s="67"/>
      <c r="X105" s="67"/>
      <c r="Y105" s="67"/>
      <c r="Z105" s="67"/>
      <c r="AA105" s="67"/>
      <c r="AB105" s="67"/>
      <c r="AC105" s="67"/>
      <c r="AD105" s="67"/>
      <c r="AE105" s="67"/>
      <c r="AF105" s="67"/>
      <c r="AG105" s="67"/>
      <c r="AH105" s="67"/>
      <c r="AI105" s="67"/>
      <c r="AJ105" s="67"/>
      <c r="AK105" s="67"/>
      <c r="AL105" s="67"/>
      <c r="AM105" s="67"/>
      <c r="AN105" s="67"/>
      <c r="AO105" s="67"/>
      <c r="AP105" s="67"/>
      <c r="AQ105" s="67"/>
      <c r="AR105" s="67"/>
      <c r="AS105" s="67"/>
      <c r="AT105" s="67"/>
      <c r="AU105" s="67"/>
      <c r="AV105" s="67"/>
      <c r="AW105" s="67"/>
      <c r="AX105" s="67"/>
      <c r="AY105" s="67"/>
      <c r="AZ105" s="67"/>
      <c r="BA105" s="67"/>
      <c r="BB105" s="67"/>
      <c r="BC105" s="67"/>
      <c r="BD105" s="67"/>
      <c r="BE105" s="67"/>
      <c r="BF105" s="67"/>
      <c r="BG105" s="67"/>
      <c r="BH105" s="67"/>
      <c r="BI105" s="67"/>
      <c r="BJ105" s="67"/>
      <c r="BK105" s="67"/>
      <c r="BL105" s="67"/>
      <c r="BM105" s="67"/>
      <c r="BN105" s="67"/>
      <c r="BO105" s="67"/>
      <c r="BP105" s="70"/>
    </row>
    <row r="106" spans="1:68" s="47" customFormat="1">
      <c r="A106" s="67"/>
      <c r="B106" s="67"/>
      <c r="C106" s="67"/>
      <c r="D106" s="67"/>
      <c r="E106" s="67"/>
      <c r="F106" s="67"/>
      <c r="G106" s="67"/>
      <c r="H106" s="67"/>
      <c r="I106" s="67"/>
      <c r="J106" s="67"/>
      <c r="K106" s="67"/>
      <c r="L106" s="67"/>
      <c r="M106" s="67"/>
      <c r="N106" s="67"/>
      <c r="O106" s="67"/>
      <c r="P106" s="67"/>
      <c r="Q106" s="67"/>
      <c r="R106" s="67"/>
      <c r="S106" s="67"/>
      <c r="T106" s="67"/>
      <c r="U106" s="67"/>
      <c r="V106" s="67"/>
      <c r="W106" s="67"/>
      <c r="X106" s="67"/>
      <c r="Y106" s="67"/>
      <c r="Z106" s="67"/>
      <c r="AA106" s="67"/>
      <c r="AB106" s="67"/>
      <c r="AC106" s="67"/>
      <c r="AD106" s="67"/>
      <c r="AE106" s="67"/>
      <c r="AF106" s="67"/>
      <c r="AG106" s="67"/>
      <c r="AH106" s="67"/>
      <c r="AI106" s="67"/>
      <c r="AJ106" s="67"/>
      <c r="AK106" s="67"/>
      <c r="AL106" s="67"/>
      <c r="AM106" s="67"/>
      <c r="AN106" s="67"/>
      <c r="AO106" s="67"/>
      <c r="AP106" s="67"/>
      <c r="AQ106" s="67"/>
      <c r="AR106" s="67"/>
      <c r="AS106" s="67"/>
      <c r="AT106" s="67"/>
      <c r="AU106" s="67"/>
      <c r="AV106" s="67"/>
      <c r="AW106" s="67"/>
      <c r="AX106" s="67"/>
      <c r="AY106" s="67"/>
      <c r="AZ106" s="67"/>
      <c r="BA106" s="67"/>
      <c r="BB106" s="67"/>
      <c r="BC106" s="67"/>
      <c r="BD106" s="67"/>
      <c r="BE106" s="67"/>
      <c r="BF106" s="67"/>
      <c r="BG106" s="67"/>
      <c r="BH106" s="67"/>
      <c r="BI106" s="67"/>
      <c r="BJ106" s="67"/>
      <c r="BK106" s="67"/>
      <c r="BL106" s="67"/>
      <c r="BM106" s="67"/>
      <c r="BN106" s="67"/>
      <c r="BO106" s="67"/>
      <c r="BP106" s="70"/>
    </row>
    <row r="107" spans="1:68" s="47" customFormat="1">
      <c r="A107" s="67"/>
      <c r="B107" s="67"/>
      <c r="C107" s="67"/>
      <c r="D107" s="67"/>
      <c r="E107" s="67"/>
      <c r="F107" s="67"/>
      <c r="G107" s="67"/>
      <c r="H107" s="67"/>
      <c r="I107" s="67"/>
      <c r="J107" s="67"/>
      <c r="K107" s="67"/>
      <c r="L107" s="67"/>
      <c r="M107" s="67"/>
      <c r="N107" s="67"/>
      <c r="O107" s="67"/>
      <c r="P107" s="67"/>
      <c r="Q107" s="67"/>
      <c r="R107" s="67"/>
      <c r="S107" s="67"/>
      <c r="T107" s="67"/>
      <c r="U107" s="67"/>
      <c r="V107" s="67"/>
      <c r="W107" s="67"/>
      <c r="X107" s="67"/>
      <c r="Y107" s="67"/>
      <c r="Z107" s="67"/>
      <c r="AA107" s="67"/>
      <c r="AB107" s="67"/>
      <c r="AC107" s="67"/>
      <c r="AD107" s="67"/>
      <c r="AE107" s="67"/>
      <c r="AF107" s="67"/>
      <c r="AG107" s="67"/>
      <c r="AH107" s="67"/>
      <c r="AI107" s="67"/>
      <c r="AJ107" s="67"/>
      <c r="AK107" s="67"/>
      <c r="AL107" s="67"/>
      <c r="AM107" s="67"/>
      <c r="AN107" s="67"/>
      <c r="AO107" s="67"/>
      <c r="AP107" s="67"/>
      <c r="AQ107" s="67"/>
      <c r="AR107" s="67"/>
      <c r="AS107" s="67"/>
      <c r="AT107" s="67"/>
      <c r="AU107" s="67"/>
      <c r="AV107" s="67"/>
      <c r="AW107" s="67"/>
      <c r="AX107" s="67"/>
      <c r="AY107" s="67"/>
      <c r="AZ107" s="67"/>
      <c r="BA107" s="67"/>
      <c r="BB107" s="67"/>
      <c r="BC107" s="67"/>
      <c r="BD107" s="67"/>
      <c r="BE107" s="67"/>
      <c r="BF107" s="67"/>
      <c r="BG107" s="67"/>
      <c r="BH107" s="67"/>
      <c r="BI107" s="67"/>
      <c r="BJ107" s="67"/>
      <c r="BK107" s="67"/>
      <c r="BL107" s="67"/>
      <c r="BM107" s="67"/>
      <c r="BN107" s="67"/>
      <c r="BO107" s="67"/>
      <c r="BP107" s="70"/>
    </row>
    <row r="108" spans="1:68" s="47" customFormat="1">
      <c r="A108" s="67"/>
      <c r="B108" s="67"/>
      <c r="C108" s="67"/>
      <c r="D108" s="67"/>
      <c r="E108" s="67"/>
      <c r="F108" s="67"/>
      <c r="G108" s="67"/>
      <c r="H108" s="67"/>
      <c r="I108" s="67"/>
      <c r="J108" s="67"/>
      <c r="K108" s="67"/>
      <c r="L108" s="67"/>
      <c r="M108" s="67"/>
      <c r="N108" s="67"/>
      <c r="O108" s="67"/>
      <c r="P108" s="67"/>
      <c r="Q108" s="67"/>
      <c r="R108" s="67"/>
      <c r="S108" s="67"/>
      <c r="T108" s="67"/>
      <c r="U108" s="67"/>
      <c r="V108" s="67"/>
      <c r="W108" s="67"/>
      <c r="X108" s="67"/>
      <c r="Y108" s="67"/>
      <c r="Z108" s="67"/>
      <c r="AA108" s="67"/>
      <c r="AB108" s="67"/>
      <c r="AC108" s="67"/>
      <c r="AD108" s="67"/>
      <c r="AE108" s="67"/>
      <c r="AF108" s="67"/>
      <c r="AG108" s="67"/>
      <c r="AH108" s="67"/>
      <c r="AI108" s="67"/>
      <c r="AJ108" s="67"/>
      <c r="AK108" s="67"/>
      <c r="AL108" s="67"/>
      <c r="AM108" s="67"/>
      <c r="AN108" s="67"/>
      <c r="AO108" s="67"/>
      <c r="AP108" s="67"/>
      <c r="AQ108" s="67"/>
      <c r="AR108" s="67"/>
      <c r="AS108" s="67"/>
      <c r="AT108" s="67"/>
      <c r="AU108" s="67"/>
      <c r="AV108" s="67"/>
      <c r="AW108" s="67"/>
      <c r="AX108" s="67"/>
      <c r="AY108" s="67"/>
      <c r="AZ108" s="67"/>
      <c r="BA108" s="67"/>
      <c r="BB108" s="67"/>
      <c r="BC108" s="67"/>
      <c r="BD108" s="67"/>
      <c r="BE108" s="67"/>
      <c r="BF108" s="67"/>
      <c r="BG108" s="67"/>
      <c r="BH108" s="67"/>
      <c r="BI108" s="67"/>
      <c r="BJ108" s="67"/>
      <c r="BK108" s="67"/>
      <c r="BL108" s="67"/>
      <c r="BM108" s="67"/>
      <c r="BN108" s="67"/>
      <c r="BO108" s="67"/>
      <c r="BP108" s="70"/>
    </row>
    <row r="109" spans="1:68" s="47" customFormat="1">
      <c r="A109" s="67"/>
      <c r="B109" s="67"/>
      <c r="C109" s="67"/>
      <c r="D109" s="67"/>
      <c r="E109" s="67"/>
      <c r="F109" s="67"/>
      <c r="G109" s="67"/>
      <c r="H109" s="67"/>
      <c r="I109" s="67"/>
      <c r="J109" s="67"/>
      <c r="K109" s="67"/>
      <c r="L109" s="67"/>
      <c r="M109" s="67"/>
      <c r="N109" s="67"/>
      <c r="O109" s="67"/>
      <c r="P109" s="67"/>
      <c r="Q109" s="67"/>
      <c r="R109" s="67"/>
      <c r="S109" s="67"/>
      <c r="T109" s="67"/>
      <c r="U109" s="67"/>
      <c r="V109" s="67"/>
      <c r="W109" s="67"/>
      <c r="X109" s="67"/>
      <c r="Y109" s="67"/>
      <c r="Z109" s="67"/>
      <c r="AA109" s="67"/>
      <c r="AB109" s="67"/>
      <c r="AC109" s="67"/>
      <c r="AD109" s="67"/>
      <c r="AE109" s="67"/>
      <c r="AF109" s="67"/>
      <c r="AG109" s="67"/>
      <c r="AH109" s="67"/>
      <c r="AI109" s="67"/>
      <c r="AJ109" s="67"/>
      <c r="AK109" s="67"/>
      <c r="AL109" s="67"/>
      <c r="AM109" s="67"/>
      <c r="AN109" s="67"/>
      <c r="AO109" s="67"/>
      <c r="AP109" s="67"/>
      <c r="AQ109" s="67"/>
      <c r="AR109" s="67"/>
      <c r="AS109" s="67"/>
      <c r="AT109" s="67"/>
      <c r="AU109" s="67"/>
      <c r="AV109" s="67"/>
      <c r="AW109" s="67"/>
      <c r="AX109" s="67"/>
      <c r="AY109" s="67"/>
      <c r="AZ109" s="67"/>
      <c r="BA109" s="67"/>
      <c r="BB109" s="67"/>
      <c r="BC109" s="67"/>
      <c r="BD109" s="67"/>
      <c r="BE109" s="67"/>
      <c r="BF109" s="67"/>
      <c r="BG109" s="67"/>
      <c r="BH109" s="67"/>
      <c r="BI109" s="67"/>
      <c r="BJ109" s="67"/>
      <c r="BK109" s="67"/>
      <c r="BL109" s="67"/>
      <c r="BM109" s="67"/>
      <c r="BN109" s="67"/>
      <c r="BO109" s="67"/>
      <c r="BP109" s="70"/>
    </row>
    <row r="110" spans="1:68" s="47" customFormat="1">
      <c r="A110" s="67"/>
      <c r="B110" s="67"/>
      <c r="C110" s="67"/>
      <c r="D110" s="67"/>
      <c r="E110" s="67"/>
      <c r="F110" s="67"/>
      <c r="G110" s="67"/>
      <c r="H110" s="67"/>
      <c r="I110" s="67"/>
      <c r="J110" s="67"/>
      <c r="K110" s="67"/>
      <c r="L110" s="67"/>
      <c r="M110" s="67"/>
      <c r="N110" s="67"/>
      <c r="O110" s="67"/>
      <c r="P110" s="67"/>
      <c r="Q110" s="67"/>
      <c r="R110" s="67"/>
      <c r="S110" s="67"/>
      <c r="T110" s="67"/>
      <c r="U110" s="67"/>
      <c r="V110" s="67"/>
      <c r="W110" s="67"/>
      <c r="X110" s="67"/>
      <c r="Y110" s="67"/>
      <c r="Z110" s="67"/>
      <c r="AA110" s="67"/>
      <c r="AB110" s="67"/>
      <c r="AC110" s="67"/>
      <c r="AD110" s="67"/>
      <c r="AE110" s="67"/>
      <c r="AF110" s="67"/>
      <c r="AG110" s="67"/>
      <c r="AH110" s="67"/>
      <c r="AI110" s="67"/>
      <c r="AJ110" s="67"/>
      <c r="AK110" s="67"/>
      <c r="AL110" s="67"/>
      <c r="AM110" s="67"/>
      <c r="AN110" s="67"/>
      <c r="AO110" s="67"/>
      <c r="AP110" s="67"/>
      <c r="AQ110" s="67"/>
      <c r="AR110" s="67"/>
      <c r="AS110" s="67"/>
      <c r="AT110" s="67"/>
      <c r="AU110" s="67"/>
      <c r="AV110" s="67"/>
      <c r="AW110" s="67"/>
      <c r="AX110" s="67"/>
      <c r="AY110" s="67"/>
      <c r="AZ110" s="67"/>
      <c r="BA110" s="67"/>
      <c r="BB110" s="67"/>
      <c r="BC110" s="67"/>
      <c r="BD110" s="67"/>
      <c r="BE110" s="67"/>
      <c r="BF110" s="67"/>
      <c r="BG110" s="67"/>
      <c r="BH110" s="67"/>
      <c r="BI110" s="67"/>
      <c r="BJ110" s="67"/>
      <c r="BK110" s="67"/>
      <c r="BL110" s="67"/>
      <c r="BM110" s="67"/>
      <c r="BN110" s="67"/>
      <c r="BO110" s="67"/>
      <c r="BP110" s="70"/>
    </row>
    <row r="111" spans="1:68" s="47" customFormat="1">
      <c r="A111" s="67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7"/>
      <c r="W111" s="67"/>
      <c r="X111" s="67"/>
      <c r="Y111" s="67"/>
      <c r="Z111" s="67"/>
      <c r="AA111" s="67"/>
      <c r="AB111" s="67"/>
      <c r="AC111" s="67"/>
      <c r="AD111" s="67"/>
      <c r="AE111" s="67"/>
      <c r="AF111" s="67"/>
      <c r="AG111" s="67"/>
      <c r="AH111" s="67"/>
      <c r="AI111" s="67"/>
      <c r="AJ111" s="67"/>
      <c r="AK111" s="67"/>
      <c r="AL111" s="67"/>
      <c r="AM111" s="67"/>
      <c r="AN111" s="67"/>
      <c r="AO111" s="67"/>
      <c r="AP111" s="67"/>
      <c r="AQ111" s="67"/>
      <c r="AR111" s="67"/>
      <c r="AS111" s="67"/>
      <c r="AT111" s="67"/>
      <c r="AU111" s="67"/>
      <c r="AV111" s="67"/>
      <c r="AW111" s="67"/>
      <c r="AX111" s="67"/>
      <c r="AY111" s="67"/>
      <c r="AZ111" s="67"/>
      <c r="BA111" s="67"/>
      <c r="BB111" s="67"/>
      <c r="BC111" s="67"/>
      <c r="BD111" s="67"/>
      <c r="BE111" s="67"/>
      <c r="BF111" s="67"/>
      <c r="BG111" s="67"/>
      <c r="BH111" s="67"/>
      <c r="BI111" s="67"/>
      <c r="BJ111" s="67"/>
      <c r="BK111" s="67"/>
      <c r="BL111" s="67"/>
      <c r="BM111" s="67"/>
      <c r="BN111" s="67"/>
      <c r="BO111" s="67"/>
      <c r="BP111" s="70"/>
    </row>
    <row r="112" spans="1:68" s="47" customFormat="1">
      <c r="A112" s="67"/>
      <c r="B112" s="67"/>
      <c r="C112" s="67"/>
      <c r="D112" s="67"/>
      <c r="E112" s="67"/>
      <c r="F112" s="67"/>
      <c r="G112" s="67"/>
      <c r="H112" s="67"/>
      <c r="I112" s="67"/>
      <c r="J112" s="67"/>
      <c r="K112" s="67"/>
      <c r="L112" s="67"/>
      <c r="M112" s="67"/>
      <c r="N112" s="67"/>
      <c r="O112" s="67"/>
      <c r="P112" s="67"/>
      <c r="Q112" s="67"/>
      <c r="R112" s="67"/>
      <c r="S112" s="67"/>
      <c r="T112" s="67"/>
      <c r="U112" s="67"/>
      <c r="V112" s="67"/>
      <c r="W112" s="67"/>
      <c r="X112" s="67"/>
      <c r="Y112" s="67"/>
      <c r="Z112" s="67"/>
      <c r="AA112" s="67"/>
      <c r="AB112" s="67"/>
      <c r="AC112" s="67"/>
      <c r="AD112" s="67"/>
      <c r="AE112" s="67"/>
      <c r="AF112" s="67"/>
      <c r="AG112" s="67"/>
      <c r="AH112" s="67"/>
      <c r="AI112" s="67"/>
      <c r="AJ112" s="67"/>
      <c r="AK112" s="67"/>
      <c r="AL112" s="67"/>
      <c r="AM112" s="67"/>
      <c r="AN112" s="67"/>
      <c r="AO112" s="67"/>
      <c r="AP112" s="67"/>
      <c r="AQ112" s="67"/>
      <c r="AR112" s="67"/>
      <c r="AS112" s="67"/>
      <c r="AT112" s="67"/>
      <c r="AU112" s="67"/>
      <c r="AV112" s="67"/>
      <c r="AW112" s="67"/>
      <c r="AX112" s="67"/>
      <c r="AY112" s="67"/>
      <c r="AZ112" s="67"/>
      <c r="BA112" s="67"/>
      <c r="BB112" s="67"/>
      <c r="BC112" s="67"/>
      <c r="BD112" s="67"/>
      <c r="BE112" s="67"/>
      <c r="BF112" s="67"/>
      <c r="BG112" s="67"/>
      <c r="BH112" s="67"/>
      <c r="BI112" s="67"/>
      <c r="BJ112" s="67"/>
      <c r="BK112" s="67"/>
      <c r="BL112" s="67"/>
      <c r="BM112" s="67"/>
      <c r="BN112" s="67"/>
      <c r="BO112" s="67"/>
      <c r="BP112" s="70"/>
    </row>
    <row r="113" spans="1:68" s="47" customFormat="1">
      <c r="A113" s="67"/>
      <c r="B113" s="67"/>
      <c r="C113" s="67"/>
      <c r="D113" s="67"/>
      <c r="E113" s="67"/>
      <c r="F113" s="67"/>
      <c r="G113" s="67"/>
      <c r="H113" s="67"/>
      <c r="I113" s="67"/>
      <c r="J113" s="67"/>
      <c r="K113" s="67"/>
      <c r="L113" s="67"/>
      <c r="M113" s="67"/>
      <c r="N113" s="67"/>
      <c r="O113" s="67"/>
      <c r="P113" s="67"/>
      <c r="Q113" s="67"/>
      <c r="R113" s="67"/>
      <c r="S113" s="67"/>
      <c r="T113" s="67"/>
      <c r="U113" s="67"/>
      <c r="V113" s="67"/>
      <c r="W113" s="67"/>
      <c r="X113" s="67"/>
      <c r="Y113" s="67"/>
      <c r="Z113" s="67"/>
      <c r="AA113" s="67"/>
      <c r="AB113" s="67"/>
      <c r="AC113" s="67"/>
      <c r="AD113" s="67"/>
      <c r="AE113" s="67"/>
      <c r="AF113" s="67"/>
      <c r="AG113" s="67"/>
      <c r="AH113" s="67"/>
      <c r="AI113" s="67"/>
      <c r="AJ113" s="67"/>
      <c r="AK113" s="67"/>
      <c r="AL113" s="67"/>
      <c r="AM113" s="67"/>
      <c r="AN113" s="67"/>
      <c r="AO113" s="67"/>
      <c r="AP113" s="67"/>
      <c r="AQ113" s="67"/>
      <c r="AR113" s="67"/>
      <c r="AS113" s="67"/>
      <c r="AT113" s="67"/>
      <c r="AU113" s="67"/>
      <c r="AV113" s="67"/>
      <c r="AW113" s="67"/>
      <c r="AX113" s="67"/>
      <c r="AY113" s="67"/>
      <c r="AZ113" s="67"/>
      <c r="BA113" s="67"/>
      <c r="BB113" s="67"/>
      <c r="BC113" s="67"/>
      <c r="BD113" s="67"/>
      <c r="BE113" s="67"/>
      <c r="BF113" s="67"/>
      <c r="BG113" s="67"/>
      <c r="BH113" s="67"/>
      <c r="BI113" s="67"/>
      <c r="BJ113" s="67"/>
      <c r="BK113" s="67"/>
      <c r="BL113" s="67"/>
      <c r="BM113" s="67"/>
      <c r="BN113" s="67"/>
      <c r="BO113" s="67"/>
      <c r="BP113" s="70"/>
    </row>
    <row r="114" spans="1:68" s="47" customFormat="1">
      <c r="A114" s="67"/>
      <c r="B114" s="67"/>
      <c r="C114" s="67"/>
      <c r="D114" s="67"/>
      <c r="E114" s="67"/>
      <c r="F114" s="67"/>
      <c r="G114" s="67"/>
      <c r="H114" s="67"/>
      <c r="I114" s="67"/>
      <c r="J114" s="67"/>
      <c r="K114" s="67"/>
      <c r="L114" s="67"/>
      <c r="M114" s="67"/>
      <c r="N114" s="67"/>
      <c r="O114" s="67"/>
      <c r="P114" s="67"/>
      <c r="Q114" s="67"/>
      <c r="R114" s="67"/>
      <c r="S114" s="67"/>
      <c r="T114" s="67"/>
      <c r="U114" s="67"/>
      <c r="V114" s="67"/>
      <c r="W114" s="67"/>
      <c r="X114" s="67"/>
      <c r="Y114" s="67"/>
      <c r="Z114" s="67"/>
      <c r="AA114" s="67"/>
      <c r="AB114" s="67"/>
      <c r="AC114" s="67"/>
      <c r="AD114" s="67"/>
      <c r="AE114" s="67"/>
      <c r="AF114" s="67"/>
      <c r="AG114" s="67"/>
      <c r="AH114" s="67"/>
      <c r="AI114" s="67"/>
      <c r="AJ114" s="67"/>
      <c r="AK114" s="67"/>
      <c r="AL114" s="67"/>
      <c r="AM114" s="67"/>
      <c r="AN114" s="67"/>
      <c r="AO114" s="67"/>
      <c r="AP114" s="67"/>
      <c r="AQ114" s="67"/>
      <c r="AR114" s="67"/>
      <c r="AS114" s="67"/>
      <c r="AT114" s="67"/>
      <c r="AU114" s="67"/>
      <c r="AV114" s="67"/>
      <c r="AW114" s="67"/>
      <c r="AX114" s="67"/>
      <c r="AY114" s="67"/>
      <c r="AZ114" s="67"/>
      <c r="BA114" s="67"/>
      <c r="BB114" s="67"/>
      <c r="BC114" s="67"/>
      <c r="BD114" s="67"/>
      <c r="BE114" s="67"/>
      <c r="BF114" s="67"/>
      <c r="BG114" s="67"/>
      <c r="BH114" s="67"/>
      <c r="BI114" s="67"/>
      <c r="BJ114" s="67"/>
      <c r="BK114" s="67"/>
      <c r="BL114" s="67"/>
      <c r="BM114" s="67"/>
      <c r="BN114" s="67"/>
      <c r="BO114" s="67"/>
      <c r="BP114" s="70"/>
    </row>
    <row r="115" spans="1:68" s="47" customFormat="1">
      <c r="A115" s="67"/>
      <c r="B115" s="67"/>
      <c r="C115" s="67"/>
      <c r="D115" s="67"/>
      <c r="E115" s="67"/>
      <c r="F115" s="67"/>
      <c r="G115" s="67"/>
      <c r="H115" s="67"/>
      <c r="I115" s="67"/>
      <c r="J115" s="67"/>
      <c r="K115" s="67"/>
      <c r="L115" s="67"/>
      <c r="M115" s="67"/>
      <c r="N115" s="67"/>
      <c r="O115" s="67"/>
      <c r="P115" s="67"/>
      <c r="Q115" s="67"/>
      <c r="R115" s="67"/>
      <c r="S115" s="67"/>
      <c r="T115" s="67"/>
      <c r="U115" s="67"/>
      <c r="V115" s="67"/>
      <c r="W115" s="67"/>
      <c r="X115" s="67"/>
      <c r="Y115" s="67"/>
      <c r="Z115" s="67"/>
      <c r="AA115" s="67"/>
      <c r="AB115" s="67"/>
      <c r="AC115" s="67"/>
      <c r="AD115" s="67"/>
      <c r="AE115" s="67"/>
      <c r="AF115" s="67"/>
      <c r="AG115" s="67"/>
      <c r="AH115" s="67"/>
      <c r="AI115" s="67"/>
      <c r="AJ115" s="67"/>
      <c r="AK115" s="67"/>
      <c r="AL115" s="67"/>
      <c r="AM115" s="67"/>
      <c r="AN115" s="67"/>
      <c r="AO115" s="67"/>
      <c r="AP115" s="67"/>
      <c r="AQ115" s="67"/>
      <c r="AR115" s="67"/>
      <c r="AS115" s="67"/>
      <c r="AT115" s="67"/>
      <c r="AU115" s="67"/>
      <c r="AV115" s="67"/>
      <c r="AW115" s="67"/>
      <c r="AX115" s="67"/>
      <c r="AY115" s="67"/>
      <c r="AZ115" s="67"/>
      <c r="BA115" s="67"/>
      <c r="BB115" s="67"/>
      <c r="BC115" s="67"/>
      <c r="BD115" s="67"/>
      <c r="BE115" s="67"/>
      <c r="BF115" s="67"/>
      <c r="BG115" s="67"/>
      <c r="BH115" s="67"/>
      <c r="BI115" s="67"/>
      <c r="BJ115" s="67"/>
      <c r="BK115" s="67"/>
      <c r="BL115" s="67"/>
      <c r="BM115" s="67"/>
      <c r="BN115" s="67"/>
      <c r="BO115" s="67"/>
      <c r="BP115" s="70"/>
    </row>
    <row r="116" spans="1:68" s="47" customFormat="1">
      <c r="A116" s="67"/>
      <c r="B116" s="67"/>
      <c r="C116" s="67"/>
      <c r="D116" s="67"/>
      <c r="E116" s="67"/>
      <c r="F116" s="67"/>
      <c r="G116" s="67"/>
      <c r="H116" s="67"/>
      <c r="I116" s="67"/>
      <c r="J116" s="67"/>
      <c r="K116" s="67"/>
      <c r="L116" s="67"/>
      <c r="M116" s="67"/>
      <c r="N116" s="67"/>
      <c r="O116" s="67"/>
      <c r="P116" s="67"/>
      <c r="Q116" s="67"/>
      <c r="R116" s="67"/>
      <c r="S116" s="67"/>
      <c r="T116" s="67"/>
      <c r="U116" s="67"/>
      <c r="V116" s="67"/>
      <c r="W116" s="67"/>
      <c r="X116" s="67"/>
      <c r="Y116" s="67"/>
      <c r="Z116" s="67"/>
      <c r="AA116" s="67"/>
      <c r="AB116" s="67"/>
      <c r="AC116" s="67"/>
      <c r="AD116" s="67"/>
      <c r="AE116" s="67"/>
      <c r="AF116" s="67"/>
      <c r="AG116" s="67"/>
      <c r="AH116" s="67"/>
      <c r="AI116" s="67"/>
      <c r="AJ116" s="67"/>
      <c r="AK116" s="67"/>
      <c r="AL116" s="67"/>
      <c r="AM116" s="67"/>
      <c r="AN116" s="67"/>
      <c r="AO116" s="67"/>
      <c r="AP116" s="67"/>
      <c r="AQ116" s="67"/>
      <c r="AR116" s="67"/>
      <c r="AS116" s="67"/>
      <c r="AT116" s="67"/>
      <c r="AU116" s="67"/>
      <c r="AV116" s="67"/>
      <c r="AW116" s="67"/>
      <c r="AX116" s="67"/>
      <c r="AY116" s="67"/>
      <c r="AZ116" s="67"/>
      <c r="BA116" s="67"/>
      <c r="BB116" s="67"/>
      <c r="BC116" s="67"/>
      <c r="BD116" s="67"/>
      <c r="BE116" s="67"/>
      <c r="BF116" s="67"/>
      <c r="BG116" s="67"/>
      <c r="BH116" s="67"/>
      <c r="BI116" s="67"/>
      <c r="BJ116" s="67"/>
      <c r="BK116" s="67"/>
      <c r="BL116" s="67"/>
      <c r="BM116" s="67"/>
      <c r="BN116" s="67"/>
      <c r="BO116" s="67"/>
      <c r="BP116" s="70"/>
    </row>
    <row r="117" spans="1:68" s="47" customFormat="1">
      <c r="A117" s="67"/>
      <c r="B117" s="67"/>
      <c r="C117" s="67"/>
      <c r="D117" s="67"/>
      <c r="E117" s="67"/>
      <c r="F117" s="67"/>
      <c r="G117" s="67"/>
      <c r="H117" s="67"/>
      <c r="I117" s="67"/>
      <c r="J117" s="67"/>
      <c r="K117" s="67"/>
      <c r="L117" s="67"/>
      <c r="M117" s="67"/>
      <c r="N117" s="67"/>
      <c r="O117" s="67"/>
      <c r="P117" s="67"/>
      <c r="Q117" s="67"/>
      <c r="R117" s="67"/>
      <c r="S117" s="67"/>
      <c r="T117" s="67"/>
      <c r="U117" s="67"/>
      <c r="V117" s="67"/>
      <c r="W117" s="67"/>
      <c r="X117" s="67"/>
      <c r="Y117" s="67"/>
      <c r="Z117" s="67"/>
      <c r="AA117" s="67"/>
      <c r="AB117" s="67"/>
      <c r="AC117" s="67"/>
      <c r="AD117" s="67"/>
      <c r="AE117" s="67"/>
      <c r="AF117" s="67"/>
      <c r="AG117" s="67"/>
      <c r="AH117" s="67"/>
      <c r="AI117" s="67"/>
      <c r="AJ117" s="67"/>
      <c r="AK117" s="67"/>
      <c r="AL117" s="67"/>
      <c r="AM117" s="67"/>
      <c r="AN117" s="67"/>
      <c r="AO117" s="67"/>
      <c r="AP117" s="67"/>
      <c r="AQ117" s="67"/>
      <c r="AR117" s="67"/>
      <c r="AS117" s="67"/>
      <c r="AT117" s="67"/>
      <c r="AU117" s="67"/>
      <c r="AV117" s="67"/>
      <c r="AW117" s="67"/>
      <c r="AX117" s="67"/>
      <c r="AY117" s="67"/>
      <c r="AZ117" s="67"/>
      <c r="BA117" s="67"/>
      <c r="BB117" s="67"/>
      <c r="BC117" s="67"/>
      <c r="BD117" s="67"/>
      <c r="BE117" s="67"/>
      <c r="BF117" s="67"/>
      <c r="BG117" s="67"/>
      <c r="BH117" s="67"/>
      <c r="BI117" s="67"/>
      <c r="BJ117" s="67"/>
      <c r="BK117" s="67"/>
      <c r="BL117" s="67"/>
      <c r="BM117" s="67"/>
      <c r="BN117" s="67"/>
      <c r="BO117" s="67"/>
      <c r="BP117" s="70"/>
    </row>
    <row r="118" spans="1:68" s="47" customFormat="1">
      <c r="A118" s="67"/>
      <c r="B118" s="67"/>
      <c r="C118" s="67"/>
      <c r="D118" s="67"/>
      <c r="E118" s="67"/>
      <c r="F118" s="67"/>
      <c r="G118" s="67"/>
      <c r="H118" s="67"/>
      <c r="I118" s="67"/>
      <c r="J118" s="67"/>
      <c r="K118" s="67"/>
      <c r="L118" s="67"/>
      <c r="M118" s="67"/>
      <c r="N118" s="67"/>
      <c r="O118" s="67"/>
      <c r="P118" s="67"/>
      <c r="Q118" s="67"/>
      <c r="R118" s="67"/>
      <c r="S118" s="67"/>
      <c r="T118" s="67"/>
      <c r="U118" s="67"/>
      <c r="V118" s="67"/>
      <c r="W118" s="67"/>
      <c r="X118" s="67"/>
      <c r="Y118" s="67"/>
      <c r="Z118" s="67"/>
      <c r="AA118" s="67"/>
      <c r="AB118" s="67"/>
      <c r="AC118" s="67"/>
      <c r="AD118" s="67"/>
      <c r="AE118" s="67"/>
      <c r="AF118" s="67"/>
      <c r="AG118" s="67"/>
      <c r="AH118" s="67"/>
      <c r="AI118" s="67"/>
      <c r="AJ118" s="67"/>
      <c r="AK118" s="67"/>
      <c r="AL118" s="67"/>
      <c r="AM118" s="67"/>
      <c r="AN118" s="67"/>
      <c r="AO118" s="67"/>
      <c r="AP118" s="67"/>
      <c r="AQ118" s="67"/>
      <c r="AR118" s="67"/>
      <c r="AS118" s="67"/>
      <c r="AT118" s="67"/>
      <c r="AU118" s="67"/>
      <c r="AV118" s="67"/>
      <c r="AW118" s="67"/>
      <c r="AX118" s="67"/>
      <c r="AY118" s="67"/>
      <c r="AZ118" s="67"/>
      <c r="BA118" s="67"/>
      <c r="BB118" s="67"/>
      <c r="BC118" s="67"/>
      <c r="BD118" s="67"/>
      <c r="BE118" s="67"/>
      <c r="BF118" s="67"/>
      <c r="BG118" s="67"/>
      <c r="BH118" s="67"/>
      <c r="BI118" s="67"/>
      <c r="BJ118" s="67"/>
      <c r="BK118" s="67"/>
      <c r="BL118" s="67"/>
      <c r="BM118" s="67"/>
      <c r="BN118" s="67"/>
      <c r="BO118" s="67"/>
      <c r="BP118" s="70"/>
    </row>
    <row r="119" spans="1:68" s="47" customFormat="1">
      <c r="A119" s="67"/>
      <c r="B119" s="67"/>
      <c r="C119" s="67"/>
      <c r="D119" s="67"/>
      <c r="E119" s="67"/>
      <c r="F119" s="67"/>
      <c r="G119" s="67"/>
      <c r="H119" s="67"/>
      <c r="I119" s="67"/>
      <c r="J119" s="67"/>
      <c r="K119" s="67"/>
      <c r="L119" s="67"/>
      <c r="M119" s="67"/>
      <c r="N119" s="67"/>
      <c r="O119" s="67"/>
      <c r="P119" s="67"/>
      <c r="Q119" s="67"/>
      <c r="R119" s="67"/>
      <c r="S119" s="67"/>
      <c r="T119" s="67"/>
      <c r="U119" s="67"/>
      <c r="V119" s="67"/>
      <c r="W119" s="67"/>
      <c r="X119" s="67"/>
      <c r="Y119" s="67"/>
      <c r="Z119" s="67"/>
      <c r="AA119" s="67"/>
      <c r="AB119" s="67"/>
      <c r="AC119" s="67"/>
      <c r="AD119" s="67"/>
      <c r="AE119" s="67"/>
      <c r="AF119" s="67"/>
      <c r="AG119" s="67"/>
      <c r="AH119" s="67"/>
      <c r="AI119" s="67"/>
      <c r="AJ119" s="67"/>
      <c r="AK119" s="67"/>
      <c r="AL119" s="67"/>
      <c r="AM119" s="67"/>
      <c r="AN119" s="67"/>
      <c r="AO119" s="67"/>
      <c r="AP119" s="67"/>
      <c r="AQ119" s="67"/>
      <c r="AR119" s="67"/>
      <c r="AS119" s="67"/>
      <c r="AT119" s="67"/>
      <c r="AU119" s="67"/>
      <c r="AV119" s="67"/>
      <c r="AW119" s="67"/>
      <c r="AX119" s="67"/>
      <c r="AY119" s="67"/>
      <c r="AZ119" s="67"/>
      <c r="BA119" s="67"/>
      <c r="BB119" s="67"/>
      <c r="BC119" s="67"/>
      <c r="BD119" s="67"/>
      <c r="BE119" s="67"/>
      <c r="BF119" s="67"/>
      <c r="BG119" s="67"/>
      <c r="BH119" s="67"/>
      <c r="BI119" s="67"/>
      <c r="BJ119" s="67"/>
      <c r="BK119" s="67"/>
      <c r="BL119" s="67"/>
      <c r="BM119" s="67"/>
      <c r="BN119" s="67"/>
      <c r="BO119" s="67"/>
      <c r="BP119" s="70"/>
    </row>
    <row r="120" spans="1:68" s="47" customFormat="1">
      <c r="A120" s="67"/>
      <c r="B120" s="67"/>
      <c r="C120" s="67"/>
      <c r="D120" s="67"/>
      <c r="E120" s="67"/>
      <c r="F120" s="67"/>
      <c r="G120" s="67"/>
      <c r="H120" s="67"/>
      <c r="I120" s="67"/>
      <c r="J120" s="67"/>
      <c r="K120" s="67"/>
      <c r="L120" s="67"/>
      <c r="M120" s="67"/>
      <c r="N120" s="67"/>
      <c r="O120" s="67"/>
      <c r="P120" s="67"/>
      <c r="Q120" s="67"/>
      <c r="R120" s="67"/>
      <c r="S120" s="67"/>
      <c r="T120" s="67"/>
      <c r="U120" s="67"/>
      <c r="V120" s="67"/>
      <c r="W120" s="67"/>
      <c r="X120" s="67"/>
      <c r="Y120" s="67"/>
      <c r="Z120" s="67"/>
      <c r="AA120" s="67"/>
      <c r="AB120" s="67"/>
      <c r="AC120" s="67"/>
      <c r="AD120" s="67"/>
      <c r="AE120" s="67"/>
      <c r="AF120" s="67"/>
      <c r="AG120" s="67"/>
      <c r="AH120" s="67"/>
      <c r="AI120" s="67"/>
      <c r="AJ120" s="67"/>
      <c r="AK120" s="67"/>
      <c r="AL120" s="67"/>
      <c r="AM120" s="67"/>
      <c r="AN120" s="67"/>
      <c r="AO120" s="67"/>
      <c r="AP120" s="67"/>
      <c r="AQ120" s="67"/>
      <c r="AR120" s="67"/>
      <c r="AS120" s="67"/>
      <c r="AT120" s="67"/>
      <c r="AU120" s="67"/>
      <c r="AV120" s="67"/>
      <c r="AW120" s="67"/>
      <c r="AX120" s="67"/>
      <c r="AY120" s="67"/>
      <c r="AZ120" s="67"/>
      <c r="BA120" s="67"/>
      <c r="BB120" s="67"/>
      <c r="BC120" s="67"/>
      <c r="BD120" s="67"/>
      <c r="BE120" s="67"/>
      <c r="BF120" s="67"/>
      <c r="BG120" s="67"/>
      <c r="BH120" s="67"/>
      <c r="BI120" s="67"/>
      <c r="BJ120" s="67"/>
      <c r="BK120" s="67"/>
      <c r="BL120" s="67"/>
      <c r="BM120" s="67"/>
      <c r="BN120" s="67"/>
      <c r="BO120" s="67"/>
      <c r="BP120" s="70"/>
    </row>
    <row r="121" spans="1:68" s="47" customFormat="1">
      <c r="A121" s="67"/>
      <c r="B121" s="67"/>
      <c r="C121" s="67"/>
      <c r="D121" s="67"/>
      <c r="E121" s="67"/>
      <c r="F121" s="67"/>
      <c r="G121" s="67"/>
      <c r="H121" s="67"/>
      <c r="I121" s="67"/>
      <c r="J121" s="67"/>
      <c r="K121" s="67"/>
      <c r="L121" s="67"/>
      <c r="M121" s="67"/>
      <c r="N121" s="67"/>
      <c r="O121" s="67"/>
      <c r="P121" s="67"/>
      <c r="Q121" s="67"/>
      <c r="R121" s="67"/>
      <c r="S121" s="67"/>
      <c r="T121" s="67"/>
      <c r="U121" s="67"/>
      <c r="V121" s="67"/>
      <c r="W121" s="67"/>
      <c r="X121" s="67"/>
      <c r="Y121" s="67"/>
      <c r="Z121" s="67"/>
      <c r="AA121" s="67"/>
      <c r="AB121" s="67"/>
      <c r="AC121" s="67"/>
      <c r="AD121" s="67"/>
      <c r="AE121" s="67"/>
      <c r="AF121" s="67"/>
      <c r="AG121" s="67"/>
      <c r="AH121" s="67"/>
      <c r="AI121" s="67"/>
      <c r="AJ121" s="67"/>
      <c r="AK121" s="67"/>
      <c r="AL121" s="67"/>
      <c r="AM121" s="67"/>
      <c r="AN121" s="67"/>
      <c r="AO121" s="67"/>
      <c r="AP121" s="67"/>
      <c r="AQ121" s="67"/>
      <c r="AR121" s="67"/>
      <c r="AS121" s="67"/>
      <c r="AT121" s="67"/>
      <c r="AU121" s="67"/>
      <c r="AV121" s="67"/>
      <c r="AW121" s="67"/>
      <c r="AX121" s="67"/>
      <c r="AY121" s="67"/>
      <c r="AZ121" s="67"/>
      <c r="BA121" s="67"/>
      <c r="BB121" s="67"/>
      <c r="BC121" s="67"/>
      <c r="BD121" s="67"/>
      <c r="BE121" s="67"/>
      <c r="BF121" s="67"/>
      <c r="BG121" s="67"/>
      <c r="BH121" s="67"/>
      <c r="BI121" s="67"/>
      <c r="BJ121" s="67"/>
      <c r="BK121" s="67"/>
      <c r="BL121" s="67"/>
      <c r="BM121" s="67"/>
      <c r="BN121" s="67"/>
      <c r="BO121" s="67"/>
      <c r="BP121" s="70"/>
    </row>
    <row r="122" spans="1:68" s="47" customFormat="1">
      <c r="A122" s="67"/>
      <c r="B122" s="67"/>
      <c r="C122" s="67"/>
      <c r="D122" s="67"/>
      <c r="E122" s="67"/>
      <c r="F122" s="67"/>
      <c r="G122" s="67"/>
      <c r="H122" s="67"/>
      <c r="I122" s="67"/>
      <c r="J122" s="67"/>
      <c r="K122" s="67"/>
      <c r="L122" s="67"/>
      <c r="M122" s="67"/>
      <c r="N122" s="67"/>
      <c r="O122" s="67"/>
      <c r="P122" s="67"/>
      <c r="Q122" s="67"/>
      <c r="R122" s="67"/>
      <c r="S122" s="67"/>
      <c r="T122" s="67"/>
      <c r="U122" s="67"/>
      <c r="V122" s="67"/>
      <c r="W122" s="67"/>
      <c r="X122" s="67"/>
      <c r="Y122" s="67"/>
      <c r="Z122" s="67"/>
      <c r="AA122" s="67"/>
      <c r="AB122" s="67"/>
      <c r="AC122" s="67"/>
      <c r="AD122" s="67"/>
      <c r="AE122" s="67"/>
      <c r="AF122" s="67"/>
      <c r="AG122" s="67"/>
      <c r="AH122" s="67"/>
      <c r="AI122" s="67"/>
      <c r="AJ122" s="67"/>
      <c r="AK122" s="67"/>
      <c r="AL122" s="67"/>
      <c r="AM122" s="67"/>
      <c r="AN122" s="67"/>
      <c r="AO122" s="67"/>
      <c r="AP122" s="67"/>
      <c r="AQ122" s="67"/>
      <c r="AR122" s="67"/>
      <c r="AS122" s="67"/>
      <c r="AT122" s="67"/>
      <c r="AU122" s="67"/>
      <c r="AV122" s="67"/>
      <c r="AW122" s="67"/>
      <c r="AX122" s="67"/>
      <c r="AY122" s="67"/>
      <c r="AZ122" s="67"/>
      <c r="BA122" s="67"/>
      <c r="BB122" s="67"/>
      <c r="BC122" s="67"/>
      <c r="BD122" s="67"/>
      <c r="BE122" s="67"/>
      <c r="BF122" s="67"/>
      <c r="BG122" s="67"/>
      <c r="BH122" s="67"/>
      <c r="BI122" s="67"/>
      <c r="BJ122" s="67"/>
      <c r="BK122" s="67"/>
      <c r="BL122" s="67"/>
      <c r="BM122" s="67"/>
      <c r="BN122" s="67"/>
      <c r="BO122" s="67"/>
      <c r="BP122" s="70"/>
    </row>
    <row r="123" spans="1:68" s="47" customFormat="1">
      <c r="A123" s="67"/>
      <c r="B123" s="67"/>
      <c r="C123" s="67"/>
      <c r="D123" s="67"/>
      <c r="E123" s="67"/>
      <c r="F123" s="67"/>
      <c r="G123" s="67"/>
      <c r="H123" s="67"/>
      <c r="I123" s="67"/>
      <c r="J123" s="67"/>
      <c r="K123" s="67"/>
      <c r="L123" s="67"/>
      <c r="M123" s="67"/>
      <c r="N123" s="67"/>
      <c r="O123" s="67"/>
      <c r="P123" s="67"/>
      <c r="Q123" s="67"/>
      <c r="R123" s="67"/>
      <c r="S123" s="67"/>
      <c r="T123" s="67"/>
      <c r="U123" s="67"/>
      <c r="V123" s="67"/>
      <c r="W123" s="67"/>
      <c r="X123" s="67"/>
      <c r="Y123" s="67"/>
      <c r="Z123" s="67"/>
      <c r="AA123" s="67"/>
      <c r="AB123" s="67"/>
      <c r="AC123" s="67"/>
      <c r="AD123" s="67"/>
      <c r="AE123" s="67"/>
      <c r="AF123" s="67"/>
      <c r="AG123" s="67"/>
      <c r="AH123" s="67"/>
      <c r="AI123" s="67"/>
      <c r="AJ123" s="67"/>
      <c r="AK123" s="67"/>
      <c r="AL123" s="67"/>
      <c r="AM123" s="67"/>
      <c r="AN123" s="67"/>
      <c r="AO123" s="67"/>
      <c r="AP123" s="67"/>
      <c r="AQ123" s="67"/>
      <c r="AR123" s="67"/>
      <c r="AS123" s="67"/>
      <c r="AT123" s="67"/>
      <c r="AU123" s="67"/>
      <c r="AV123" s="67"/>
      <c r="AW123" s="67"/>
      <c r="AX123" s="67"/>
      <c r="AY123" s="67"/>
      <c r="AZ123" s="67"/>
      <c r="BA123" s="67"/>
      <c r="BB123" s="67"/>
      <c r="BC123" s="67"/>
      <c r="BD123" s="67"/>
      <c r="BE123" s="67"/>
      <c r="BF123" s="67"/>
      <c r="BG123" s="67"/>
      <c r="BH123" s="67"/>
      <c r="BI123" s="67"/>
      <c r="BJ123" s="67"/>
      <c r="BK123" s="67"/>
      <c r="BL123" s="67"/>
      <c r="BM123" s="67"/>
      <c r="BN123" s="67"/>
      <c r="BO123" s="67"/>
      <c r="BP123" s="70"/>
    </row>
    <row r="124" spans="1:68" s="47" customFormat="1">
      <c r="A124" s="67"/>
      <c r="B124" s="67"/>
      <c r="C124" s="67"/>
      <c r="D124" s="67"/>
      <c r="E124" s="67"/>
      <c r="F124" s="67"/>
      <c r="G124" s="67"/>
      <c r="H124" s="67"/>
      <c r="I124" s="67"/>
      <c r="J124" s="67"/>
      <c r="K124" s="67"/>
      <c r="L124" s="67"/>
      <c r="M124" s="67"/>
      <c r="N124" s="67"/>
      <c r="O124" s="67"/>
      <c r="P124" s="67"/>
      <c r="Q124" s="67"/>
      <c r="R124" s="67"/>
      <c r="S124" s="67"/>
      <c r="T124" s="67"/>
      <c r="U124" s="67"/>
      <c r="V124" s="67"/>
      <c r="W124" s="67"/>
      <c r="X124" s="67"/>
      <c r="Y124" s="67"/>
      <c r="Z124" s="67"/>
      <c r="AA124" s="67"/>
      <c r="AB124" s="67"/>
      <c r="AC124" s="67"/>
      <c r="AD124" s="67"/>
      <c r="AE124" s="67"/>
      <c r="AF124" s="67"/>
      <c r="AG124" s="67"/>
      <c r="AH124" s="67"/>
      <c r="AI124" s="67"/>
      <c r="AJ124" s="67"/>
      <c r="AK124" s="67"/>
      <c r="AL124" s="67"/>
      <c r="AM124" s="67"/>
      <c r="AN124" s="67"/>
      <c r="AO124" s="67"/>
      <c r="AP124" s="67"/>
      <c r="AQ124" s="67"/>
      <c r="AR124" s="67"/>
      <c r="AS124" s="67"/>
      <c r="AT124" s="67"/>
      <c r="AU124" s="67"/>
      <c r="AV124" s="67"/>
      <c r="AW124" s="67"/>
      <c r="AX124" s="67"/>
      <c r="AY124" s="67"/>
      <c r="AZ124" s="67"/>
      <c r="BA124" s="67"/>
      <c r="BB124" s="67"/>
      <c r="BC124" s="67"/>
      <c r="BD124" s="67"/>
      <c r="BE124" s="67"/>
      <c r="BF124" s="67"/>
      <c r="BG124" s="67"/>
      <c r="BH124" s="67"/>
      <c r="BI124" s="67"/>
      <c r="BJ124" s="67"/>
      <c r="BK124" s="67"/>
      <c r="BL124" s="67"/>
      <c r="BM124" s="67"/>
      <c r="BN124" s="67"/>
      <c r="BO124" s="67"/>
      <c r="BP124" s="70"/>
    </row>
    <row r="125" spans="1:68" s="47" customFormat="1">
      <c r="A125" s="67"/>
      <c r="B125" s="67"/>
      <c r="C125" s="67"/>
      <c r="D125" s="67"/>
      <c r="E125" s="67"/>
      <c r="F125" s="67"/>
      <c r="G125" s="67"/>
      <c r="H125" s="67"/>
      <c r="I125" s="67"/>
      <c r="J125" s="67"/>
      <c r="K125" s="67"/>
      <c r="L125" s="67"/>
      <c r="M125" s="67"/>
      <c r="N125" s="67"/>
      <c r="O125" s="67"/>
      <c r="P125" s="67"/>
      <c r="Q125" s="67"/>
      <c r="R125" s="67"/>
      <c r="S125" s="67"/>
      <c r="T125" s="67"/>
      <c r="U125" s="67"/>
      <c r="V125" s="67"/>
      <c r="W125" s="67"/>
      <c r="X125" s="67"/>
      <c r="Y125" s="67"/>
      <c r="Z125" s="67"/>
      <c r="AA125" s="67"/>
      <c r="AB125" s="67"/>
      <c r="AC125" s="67"/>
      <c r="AD125" s="67"/>
      <c r="AE125" s="67"/>
      <c r="AF125" s="67"/>
      <c r="AG125" s="67"/>
      <c r="AH125" s="67"/>
      <c r="AI125" s="67"/>
      <c r="AJ125" s="67"/>
      <c r="AK125" s="67"/>
      <c r="AL125" s="67"/>
      <c r="AM125" s="67"/>
      <c r="AN125" s="67"/>
      <c r="AO125" s="67"/>
      <c r="AP125" s="67"/>
      <c r="AQ125" s="67"/>
      <c r="AR125" s="67"/>
      <c r="AS125" s="67"/>
      <c r="AT125" s="67"/>
      <c r="AU125" s="67"/>
      <c r="AV125" s="67"/>
      <c r="AW125" s="67"/>
      <c r="AX125" s="67"/>
      <c r="AY125" s="67"/>
      <c r="AZ125" s="67"/>
      <c r="BA125" s="67"/>
      <c r="BB125" s="67"/>
      <c r="BC125" s="67"/>
      <c r="BD125" s="67"/>
      <c r="BE125" s="67"/>
      <c r="BF125" s="67"/>
      <c r="BG125" s="67"/>
      <c r="BH125" s="67"/>
      <c r="BI125" s="67"/>
      <c r="BJ125" s="67"/>
      <c r="BK125" s="67"/>
      <c r="BL125" s="67"/>
      <c r="BM125" s="67"/>
      <c r="BN125" s="67"/>
      <c r="BO125" s="67"/>
      <c r="BP125" s="70"/>
    </row>
    <row r="126" spans="1:68" s="47" customFormat="1">
      <c r="A126" s="67"/>
      <c r="B126" s="67"/>
      <c r="C126" s="67"/>
      <c r="D126" s="67"/>
      <c r="E126" s="67"/>
      <c r="F126" s="67"/>
      <c r="G126" s="67"/>
      <c r="H126" s="67"/>
      <c r="I126" s="67"/>
      <c r="J126" s="67"/>
      <c r="K126" s="67"/>
      <c r="L126" s="67"/>
      <c r="M126" s="67"/>
      <c r="N126" s="67"/>
      <c r="O126" s="67"/>
      <c r="P126" s="67"/>
      <c r="Q126" s="67"/>
      <c r="R126" s="67"/>
      <c r="S126" s="67"/>
      <c r="T126" s="67"/>
      <c r="U126" s="67"/>
      <c r="V126" s="67"/>
      <c r="W126" s="67"/>
      <c r="X126" s="67"/>
      <c r="Y126" s="67"/>
      <c r="Z126" s="67"/>
      <c r="AA126" s="67"/>
      <c r="AB126" s="67"/>
      <c r="AC126" s="67"/>
      <c r="AD126" s="67"/>
      <c r="AE126" s="67"/>
      <c r="AF126" s="67"/>
      <c r="AG126" s="67"/>
      <c r="AH126" s="67"/>
      <c r="AI126" s="67"/>
      <c r="AJ126" s="67"/>
      <c r="AK126" s="67"/>
      <c r="AL126" s="67"/>
      <c r="AM126" s="67"/>
      <c r="AN126" s="67"/>
      <c r="AO126" s="67"/>
      <c r="AP126" s="67"/>
      <c r="AQ126" s="67"/>
      <c r="AR126" s="67"/>
      <c r="AS126" s="67"/>
      <c r="AT126" s="67"/>
      <c r="AU126" s="67"/>
      <c r="AV126" s="67"/>
      <c r="AW126" s="67"/>
      <c r="AX126" s="67"/>
      <c r="AY126" s="67"/>
      <c r="AZ126" s="67"/>
      <c r="BA126" s="67"/>
      <c r="BB126" s="67"/>
      <c r="BC126" s="67"/>
      <c r="BD126" s="67"/>
      <c r="BE126" s="67"/>
      <c r="BF126" s="67"/>
      <c r="BG126" s="67"/>
      <c r="BH126" s="67"/>
      <c r="BI126" s="67"/>
      <c r="BJ126" s="67"/>
      <c r="BK126" s="67"/>
      <c r="BL126" s="67"/>
      <c r="BM126" s="67"/>
      <c r="BN126" s="67"/>
      <c r="BO126" s="67"/>
      <c r="BP126" s="70"/>
    </row>
    <row r="127" spans="1:68" s="47" customFormat="1">
      <c r="A127" s="67"/>
      <c r="B127" s="67"/>
      <c r="C127" s="67"/>
      <c r="D127" s="67"/>
      <c r="E127" s="67"/>
      <c r="F127" s="67"/>
      <c r="G127" s="67"/>
      <c r="H127" s="67"/>
      <c r="I127" s="67"/>
      <c r="J127" s="67"/>
      <c r="K127" s="67"/>
      <c r="L127" s="67"/>
      <c r="M127" s="67"/>
      <c r="N127" s="67"/>
      <c r="O127" s="67"/>
      <c r="P127" s="67"/>
      <c r="Q127" s="67"/>
      <c r="R127" s="67"/>
      <c r="S127" s="67"/>
      <c r="T127" s="67"/>
      <c r="U127" s="67"/>
      <c r="V127" s="67"/>
      <c r="W127" s="67"/>
      <c r="X127" s="67"/>
      <c r="Y127" s="67"/>
      <c r="Z127" s="67"/>
      <c r="AA127" s="67"/>
      <c r="AB127" s="67"/>
      <c r="AC127" s="67"/>
      <c r="AD127" s="67"/>
      <c r="AE127" s="67"/>
      <c r="AF127" s="67"/>
      <c r="AG127" s="67"/>
      <c r="AH127" s="67"/>
      <c r="AI127" s="67"/>
      <c r="AJ127" s="67"/>
      <c r="AK127" s="67"/>
      <c r="AL127" s="67"/>
      <c r="AM127" s="67"/>
      <c r="AN127" s="67"/>
      <c r="AO127" s="67"/>
      <c r="AP127" s="67"/>
      <c r="AQ127" s="67"/>
      <c r="AR127" s="67"/>
      <c r="AS127" s="67"/>
      <c r="AT127" s="67"/>
      <c r="AU127" s="67"/>
      <c r="AV127" s="67"/>
      <c r="AW127" s="67"/>
      <c r="AX127" s="67"/>
      <c r="AY127" s="67"/>
      <c r="AZ127" s="67"/>
      <c r="BA127" s="67"/>
      <c r="BB127" s="67"/>
      <c r="BC127" s="67"/>
      <c r="BD127" s="67"/>
      <c r="BE127" s="67"/>
      <c r="BF127" s="67"/>
      <c r="BG127" s="67"/>
      <c r="BH127" s="67"/>
      <c r="BI127" s="67"/>
      <c r="BJ127" s="67"/>
      <c r="BK127" s="67"/>
      <c r="BL127" s="67"/>
      <c r="BM127" s="67"/>
      <c r="BN127" s="67"/>
      <c r="BO127" s="67"/>
      <c r="BP127" s="70"/>
    </row>
    <row r="128" spans="1:68" s="47" customFormat="1">
      <c r="A128" s="67"/>
      <c r="B128" s="67"/>
      <c r="C128" s="67"/>
      <c r="D128" s="67"/>
      <c r="E128" s="67"/>
      <c r="F128" s="67"/>
      <c r="G128" s="67"/>
      <c r="H128" s="67"/>
      <c r="I128" s="67"/>
      <c r="J128" s="67"/>
      <c r="K128" s="67"/>
      <c r="L128" s="67"/>
      <c r="M128" s="67"/>
      <c r="N128" s="67"/>
      <c r="O128" s="67"/>
      <c r="P128" s="67"/>
      <c r="Q128" s="67"/>
      <c r="R128" s="67"/>
      <c r="S128" s="67"/>
      <c r="T128" s="67"/>
      <c r="U128" s="67"/>
      <c r="V128" s="67"/>
      <c r="W128" s="67"/>
      <c r="X128" s="67"/>
      <c r="Y128" s="67"/>
      <c r="Z128" s="67"/>
      <c r="AA128" s="67"/>
      <c r="AB128" s="67"/>
      <c r="AC128" s="67"/>
      <c r="AD128" s="67"/>
      <c r="AE128" s="67"/>
      <c r="AF128" s="67"/>
      <c r="AG128" s="67"/>
      <c r="AH128" s="67"/>
      <c r="AI128" s="67"/>
      <c r="AJ128" s="67"/>
      <c r="AK128" s="67"/>
      <c r="AL128" s="67"/>
      <c r="AM128" s="67"/>
      <c r="AN128" s="67"/>
      <c r="AO128" s="67"/>
      <c r="AP128" s="67"/>
      <c r="AQ128" s="67"/>
      <c r="AR128" s="67"/>
      <c r="AS128" s="67"/>
      <c r="AT128" s="67"/>
      <c r="AU128" s="67"/>
      <c r="AV128" s="67"/>
      <c r="AW128" s="67"/>
      <c r="AX128" s="67"/>
      <c r="AY128" s="67"/>
      <c r="AZ128" s="67"/>
      <c r="BA128" s="67"/>
      <c r="BB128" s="67"/>
      <c r="BC128" s="67"/>
      <c r="BD128" s="67"/>
      <c r="BE128" s="67"/>
      <c r="BF128" s="67"/>
      <c r="BG128" s="67"/>
      <c r="BH128" s="67"/>
      <c r="BI128" s="67"/>
      <c r="BJ128" s="67"/>
      <c r="BK128" s="67"/>
      <c r="BL128" s="67"/>
      <c r="BM128" s="67"/>
      <c r="BN128" s="67"/>
      <c r="BO128" s="67"/>
      <c r="BP128" s="70"/>
    </row>
    <row r="129" spans="1:68" s="47" customFormat="1">
      <c r="A129" s="67"/>
      <c r="B129" s="67"/>
      <c r="C129" s="67"/>
      <c r="D129" s="67"/>
      <c r="E129" s="67"/>
      <c r="F129" s="67"/>
      <c r="G129" s="67"/>
      <c r="H129" s="67"/>
      <c r="I129" s="67"/>
      <c r="J129" s="67"/>
      <c r="K129" s="67"/>
      <c r="L129" s="67"/>
      <c r="M129" s="67"/>
      <c r="N129" s="67"/>
      <c r="O129" s="67"/>
      <c r="P129" s="67"/>
      <c r="Q129" s="67"/>
      <c r="R129" s="67"/>
      <c r="S129" s="67"/>
      <c r="T129" s="67"/>
      <c r="U129" s="67"/>
      <c r="V129" s="67"/>
      <c r="W129" s="67"/>
      <c r="X129" s="67"/>
      <c r="Y129" s="67"/>
      <c r="Z129" s="67"/>
      <c r="AA129" s="67"/>
      <c r="AB129" s="67"/>
      <c r="AC129" s="67"/>
      <c r="AD129" s="67"/>
      <c r="AE129" s="67"/>
      <c r="AF129" s="67"/>
      <c r="AG129" s="67"/>
      <c r="AH129" s="67"/>
      <c r="AI129" s="67"/>
      <c r="AJ129" s="67"/>
      <c r="AK129" s="67"/>
      <c r="AL129" s="67"/>
      <c r="AM129" s="67"/>
      <c r="AN129" s="67"/>
      <c r="AO129" s="67"/>
      <c r="AP129" s="67"/>
      <c r="AQ129" s="67"/>
      <c r="AR129" s="67"/>
      <c r="AS129" s="67"/>
      <c r="AT129" s="67"/>
      <c r="AU129" s="67"/>
      <c r="AV129" s="67"/>
      <c r="AW129" s="67"/>
      <c r="AX129" s="67"/>
      <c r="AY129" s="67"/>
      <c r="AZ129" s="67"/>
      <c r="BA129" s="67"/>
      <c r="BB129" s="67"/>
      <c r="BC129" s="67"/>
      <c r="BD129" s="67"/>
      <c r="BE129" s="67"/>
      <c r="BF129" s="67"/>
      <c r="BG129" s="67"/>
      <c r="BH129" s="67"/>
      <c r="BI129" s="67"/>
      <c r="BJ129" s="67"/>
      <c r="BK129" s="67"/>
      <c r="BL129" s="67"/>
      <c r="BM129" s="67"/>
      <c r="BN129" s="67"/>
      <c r="BO129" s="67"/>
      <c r="BP129" s="70"/>
    </row>
    <row r="130" spans="1:68" s="47" customFormat="1">
      <c r="A130" s="67"/>
      <c r="B130" s="67"/>
      <c r="C130" s="67"/>
      <c r="D130" s="67"/>
      <c r="E130" s="67"/>
      <c r="F130" s="67"/>
      <c r="G130" s="67"/>
      <c r="H130" s="67"/>
      <c r="I130" s="67"/>
      <c r="J130" s="67"/>
      <c r="K130" s="67"/>
      <c r="L130" s="67"/>
      <c r="M130" s="67"/>
      <c r="N130" s="67"/>
      <c r="O130" s="67"/>
      <c r="P130" s="67"/>
      <c r="Q130" s="67"/>
      <c r="R130" s="67"/>
      <c r="S130" s="67"/>
      <c r="T130" s="67"/>
      <c r="U130" s="67"/>
      <c r="V130" s="67"/>
      <c r="W130" s="67"/>
      <c r="X130" s="67"/>
      <c r="Y130" s="67"/>
      <c r="Z130" s="67"/>
      <c r="AA130" s="67"/>
      <c r="AB130" s="67"/>
      <c r="AC130" s="67"/>
      <c r="AD130" s="67"/>
      <c r="AE130" s="67"/>
      <c r="AF130" s="67"/>
      <c r="AG130" s="67"/>
      <c r="AH130" s="67"/>
      <c r="AI130" s="67"/>
      <c r="AJ130" s="67"/>
      <c r="AK130" s="67"/>
      <c r="AL130" s="67"/>
      <c r="AM130" s="67"/>
      <c r="AN130" s="67"/>
      <c r="AO130" s="67"/>
      <c r="AP130" s="67"/>
      <c r="AQ130" s="67"/>
      <c r="AR130" s="67"/>
      <c r="AS130" s="67"/>
      <c r="AT130" s="67"/>
      <c r="AU130" s="67"/>
      <c r="AV130" s="67"/>
      <c r="AW130" s="67"/>
      <c r="AX130" s="67"/>
      <c r="AY130" s="67"/>
      <c r="AZ130" s="67"/>
      <c r="BA130" s="67"/>
      <c r="BB130" s="67"/>
      <c r="BC130" s="67"/>
      <c r="BD130" s="67"/>
      <c r="BE130" s="67"/>
      <c r="BF130" s="67"/>
      <c r="BG130" s="67"/>
      <c r="BH130" s="67"/>
      <c r="BI130" s="67"/>
      <c r="BJ130" s="67"/>
      <c r="BK130" s="67"/>
      <c r="BL130" s="67"/>
      <c r="BM130" s="67"/>
      <c r="BN130" s="67"/>
      <c r="BO130" s="67"/>
      <c r="BP130" s="70"/>
    </row>
    <row r="131" spans="1:68" s="47" customFormat="1">
      <c r="A131" s="67"/>
      <c r="B131" s="67"/>
      <c r="C131" s="67"/>
      <c r="D131" s="67"/>
      <c r="E131" s="67"/>
      <c r="F131" s="67"/>
      <c r="G131" s="67"/>
      <c r="H131" s="67"/>
      <c r="I131" s="67"/>
      <c r="J131" s="67"/>
      <c r="K131" s="67"/>
      <c r="L131" s="67"/>
      <c r="M131" s="67"/>
      <c r="N131" s="67"/>
      <c r="O131" s="67"/>
      <c r="P131" s="67"/>
      <c r="Q131" s="67"/>
      <c r="R131" s="67"/>
      <c r="S131" s="67"/>
      <c r="T131" s="67"/>
      <c r="U131" s="67"/>
      <c r="V131" s="67"/>
      <c r="W131" s="67"/>
      <c r="X131" s="67"/>
      <c r="Y131" s="67"/>
      <c r="Z131" s="67"/>
      <c r="AA131" s="67"/>
      <c r="AB131" s="67"/>
      <c r="AC131" s="67"/>
      <c r="AD131" s="67"/>
      <c r="AE131" s="67"/>
      <c r="AF131" s="67"/>
      <c r="AG131" s="67"/>
      <c r="AH131" s="67"/>
      <c r="AI131" s="67"/>
      <c r="AJ131" s="67"/>
      <c r="AK131" s="67"/>
      <c r="AL131" s="67"/>
      <c r="AM131" s="67"/>
      <c r="AN131" s="67"/>
      <c r="AO131" s="67"/>
      <c r="AP131" s="67"/>
      <c r="AQ131" s="67"/>
      <c r="AR131" s="67"/>
      <c r="AS131" s="67"/>
      <c r="AT131" s="67"/>
      <c r="AU131" s="67"/>
      <c r="AV131" s="67"/>
      <c r="AW131" s="67"/>
      <c r="AX131" s="67"/>
      <c r="AY131" s="67"/>
      <c r="AZ131" s="67"/>
      <c r="BA131" s="67"/>
      <c r="BB131" s="67"/>
      <c r="BC131" s="67"/>
      <c r="BD131" s="67"/>
      <c r="BE131" s="67"/>
      <c r="BF131" s="67"/>
      <c r="BG131" s="67"/>
      <c r="BH131" s="67"/>
      <c r="BI131" s="67"/>
      <c r="BJ131" s="67"/>
      <c r="BK131" s="67"/>
      <c r="BL131" s="67"/>
      <c r="BM131" s="67"/>
      <c r="BN131" s="67"/>
      <c r="BO131" s="67"/>
      <c r="BP131" s="70"/>
    </row>
    <row r="132" spans="1:68" s="47" customFormat="1">
      <c r="A132" s="67"/>
      <c r="B132" s="67"/>
      <c r="C132" s="67"/>
      <c r="D132" s="67"/>
      <c r="E132" s="67"/>
      <c r="F132" s="67"/>
      <c r="G132" s="67"/>
      <c r="H132" s="67"/>
      <c r="I132" s="67"/>
      <c r="J132" s="67"/>
      <c r="K132" s="67"/>
      <c r="L132" s="67"/>
      <c r="M132" s="67"/>
      <c r="N132" s="67"/>
      <c r="O132" s="67"/>
      <c r="P132" s="67"/>
      <c r="Q132" s="67"/>
      <c r="R132" s="67"/>
      <c r="S132" s="67"/>
      <c r="T132" s="67"/>
      <c r="U132" s="67"/>
      <c r="V132" s="67"/>
      <c r="W132" s="67"/>
      <c r="X132" s="67"/>
      <c r="Y132" s="67"/>
      <c r="Z132" s="67"/>
      <c r="AA132" s="67"/>
      <c r="AB132" s="67"/>
      <c r="AC132" s="67"/>
      <c r="AD132" s="67"/>
      <c r="AE132" s="67"/>
      <c r="AF132" s="67"/>
      <c r="AG132" s="67"/>
      <c r="AH132" s="67"/>
      <c r="AI132" s="67"/>
      <c r="AJ132" s="67"/>
      <c r="AK132" s="67"/>
      <c r="AL132" s="67"/>
      <c r="AM132" s="67"/>
      <c r="AN132" s="67"/>
      <c r="AO132" s="67"/>
      <c r="AP132" s="67"/>
      <c r="AQ132" s="67"/>
      <c r="AR132" s="67"/>
      <c r="AS132" s="67"/>
      <c r="AT132" s="67"/>
      <c r="AU132" s="67"/>
      <c r="AV132" s="67"/>
      <c r="AW132" s="67"/>
      <c r="AX132" s="67"/>
      <c r="AY132" s="67"/>
      <c r="AZ132" s="67"/>
      <c r="BA132" s="67"/>
      <c r="BB132" s="67"/>
      <c r="BC132" s="67"/>
      <c r="BD132" s="67"/>
      <c r="BE132" s="67"/>
      <c r="BF132" s="67"/>
      <c r="BG132" s="67"/>
      <c r="BH132" s="67"/>
      <c r="BI132" s="67"/>
      <c r="BJ132" s="67"/>
      <c r="BK132" s="67"/>
      <c r="BL132" s="67"/>
      <c r="BM132" s="67"/>
      <c r="BN132" s="67"/>
      <c r="BO132" s="67"/>
      <c r="BP132" s="70"/>
    </row>
    <row r="133" spans="1:68" s="47" customFormat="1">
      <c r="A133" s="67"/>
      <c r="B133" s="67"/>
      <c r="C133" s="67"/>
      <c r="D133" s="67"/>
      <c r="E133" s="67"/>
      <c r="F133" s="67"/>
      <c r="G133" s="67"/>
      <c r="H133" s="67"/>
      <c r="I133" s="67"/>
      <c r="J133" s="67"/>
      <c r="K133" s="67"/>
      <c r="L133" s="67"/>
      <c r="M133" s="67"/>
      <c r="N133" s="67"/>
      <c r="O133" s="67"/>
      <c r="P133" s="67"/>
      <c r="Q133" s="67"/>
      <c r="R133" s="67"/>
      <c r="S133" s="67"/>
      <c r="T133" s="67"/>
      <c r="U133" s="67"/>
      <c r="V133" s="67"/>
      <c r="W133" s="67"/>
      <c r="X133" s="67"/>
      <c r="Y133" s="67"/>
      <c r="Z133" s="67"/>
      <c r="AA133" s="67"/>
      <c r="AB133" s="67"/>
      <c r="AC133" s="67"/>
      <c r="AD133" s="67"/>
      <c r="AE133" s="67"/>
      <c r="AF133" s="67"/>
      <c r="AG133" s="67"/>
      <c r="AH133" s="67"/>
      <c r="AI133" s="67"/>
      <c r="AJ133" s="67"/>
      <c r="AK133" s="67"/>
      <c r="AL133" s="67"/>
      <c r="AM133" s="67"/>
      <c r="AN133" s="67"/>
      <c r="AO133" s="67"/>
      <c r="AP133" s="67"/>
      <c r="AQ133" s="67"/>
      <c r="AR133" s="67"/>
      <c r="AS133" s="67"/>
      <c r="AT133" s="67"/>
      <c r="AU133" s="67"/>
      <c r="AV133" s="67"/>
      <c r="AW133" s="67"/>
      <c r="AX133" s="67"/>
      <c r="AY133" s="67"/>
      <c r="AZ133" s="67"/>
      <c r="BA133" s="67"/>
      <c r="BB133" s="67"/>
      <c r="BC133" s="67"/>
      <c r="BD133" s="67"/>
      <c r="BE133" s="67"/>
      <c r="BF133" s="67"/>
      <c r="BG133" s="67"/>
      <c r="BH133" s="67"/>
      <c r="BI133" s="67"/>
      <c r="BJ133" s="67"/>
      <c r="BK133" s="67"/>
      <c r="BL133" s="67"/>
      <c r="BM133" s="67"/>
      <c r="BN133" s="67"/>
      <c r="BO133" s="67"/>
      <c r="BP133" s="70"/>
    </row>
    <row r="134" spans="1:68" s="47" customFormat="1">
      <c r="A134" s="67"/>
      <c r="B134" s="67"/>
      <c r="C134" s="67"/>
      <c r="D134" s="67"/>
      <c r="E134" s="67"/>
      <c r="F134" s="67"/>
      <c r="G134" s="67"/>
      <c r="H134" s="67"/>
      <c r="I134" s="67"/>
      <c r="J134" s="67"/>
      <c r="K134" s="67"/>
      <c r="L134" s="67"/>
      <c r="M134" s="67"/>
      <c r="N134" s="67"/>
      <c r="O134" s="67"/>
      <c r="P134" s="67"/>
      <c r="Q134" s="67"/>
      <c r="R134" s="67"/>
      <c r="S134" s="67"/>
      <c r="T134" s="67"/>
      <c r="U134" s="67"/>
      <c r="V134" s="67"/>
      <c r="W134" s="67"/>
      <c r="X134" s="67"/>
      <c r="Y134" s="67"/>
      <c r="Z134" s="67"/>
      <c r="AA134" s="67"/>
      <c r="AB134" s="67"/>
      <c r="AC134" s="67"/>
      <c r="AD134" s="67"/>
      <c r="AE134" s="67"/>
      <c r="AF134" s="67"/>
      <c r="AG134" s="67"/>
      <c r="AH134" s="67"/>
      <c r="AI134" s="67"/>
      <c r="AJ134" s="67"/>
      <c r="AK134" s="67"/>
      <c r="AL134" s="67"/>
      <c r="AM134" s="67"/>
      <c r="AN134" s="67"/>
      <c r="AO134" s="67"/>
      <c r="AP134" s="67"/>
      <c r="AQ134" s="67"/>
      <c r="AR134" s="67"/>
      <c r="AS134" s="67"/>
      <c r="AT134" s="67"/>
      <c r="AU134" s="67"/>
      <c r="AV134" s="67"/>
      <c r="AW134" s="67"/>
      <c r="AX134" s="67"/>
      <c r="AY134" s="67"/>
      <c r="AZ134" s="67"/>
      <c r="BA134" s="67"/>
      <c r="BB134" s="67"/>
      <c r="BC134" s="67"/>
      <c r="BD134" s="67"/>
      <c r="BE134" s="67"/>
      <c r="BF134" s="67"/>
      <c r="BG134" s="67"/>
      <c r="BH134" s="67"/>
      <c r="BI134" s="67"/>
      <c r="BJ134" s="67"/>
      <c r="BK134" s="67"/>
      <c r="BL134" s="67"/>
      <c r="BM134" s="67"/>
      <c r="BN134" s="67"/>
      <c r="BO134" s="67"/>
      <c r="BP134" s="70"/>
    </row>
    <row r="135" spans="1:68" s="47" customFormat="1">
      <c r="A135" s="67"/>
      <c r="B135" s="67"/>
      <c r="C135" s="67"/>
      <c r="D135" s="67"/>
      <c r="E135" s="67"/>
      <c r="F135" s="67"/>
      <c r="G135" s="67"/>
      <c r="H135" s="67"/>
      <c r="I135" s="67"/>
      <c r="J135" s="67"/>
      <c r="K135" s="67"/>
      <c r="L135" s="67"/>
      <c r="M135" s="67"/>
      <c r="N135" s="67"/>
      <c r="O135" s="67"/>
      <c r="P135" s="67"/>
      <c r="Q135" s="67"/>
      <c r="R135" s="67"/>
      <c r="S135" s="67"/>
      <c r="T135" s="67"/>
      <c r="U135" s="67"/>
      <c r="V135" s="67"/>
      <c r="W135" s="67"/>
      <c r="X135" s="67"/>
      <c r="Y135" s="67"/>
      <c r="Z135" s="67"/>
      <c r="AA135" s="67"/>
      <c r="AB135" s="67"/>
      <c r="AC135" s="67"/>
      <c r="AD135" s="67"/>
      <c r="AE135" s="67"/>
      <c r="AF135" s="67"/>
      <c r="AG135" s="67"/>
      <c r="AH135" s="67"/>
      <c r="AI135" s="67"/>
      <c r="AJ135" s="67"/>
      <c r="AK135" s="67"/>
      <c r="AL135" s="67"/>
      <c r="AM135" s="67"/>
      <c r="AN135" s="67"/>
      <c r="AO135" s="67"/>
      <c r="AP135" s="67"/>
      <c r="AQ135" s="67"/>
      <c r="AR135" s="67"/>
      <c r="AS135" s="67"/>
      <c r="AT135" s="67"/>
      <c r="AU135" s="67"/>
      <c r="AV135" s="67"/>
      <c r="AW135" s="67"/>
      <c r="AX135" s="67"/>
      <c r="AY135" s="67"/>
      <c r="AZ135" s="67"/>
      <c r="BA135" s="67"/>
      <c r="BB135" s="67"/>
      <c r="BC135" s="67"/>
      <c r="BD135" s="67"/>
      <c r="BE135" s="67"/>
      <c r="BF135" s="67"/>
      <c r="BG135" s="67"/>
      <c r="BH135" s="67"/>
      <c r="BI135" s="67"/>
      <c r="BJ135" s="67"/>
      <c r="BK135" s="67"/>
      <c r="BL135" s="67"/>
      <c r="BM135" s="67"/>
      <c r="BN135" s="67"/>
      <c r="BO135" s="67"/>
      <c r="BP135" s="70"/>
    </row>
    <row r="136" spans="1:68" s="47" customFormat="1">
      <c r="A136" s="67"/>
      <c r="B136" s="67"/>
      <c r="C136" s="67"/>
      <c r="D136" s="67"/>
      <c r="E136" s="67"/>
      <c r="F136" s="67"/>
      <c r="G136" s="67"/>
      <c r="H136" s="67"/>
      <c r="I136" s="67"/>
      <c r="J136" s="67"/>
      <c r="K136" s="67"/>
      <c r="L136" s="67"/>
      <c r="M136" s="67"/>
      <c r="N136" s="67"/>
      <c r="O136" s="67"/>
      <c r="P136" s="67"/>
      <c r="Q136" s="67"/>
      <c r="R136" s="67"/>
      <c r="S136" s="67"/>
      <c r="T136" s="67"/>
      <c r="U136" s="67"/>
      <c r="V136" s="67"/>
      <c r="W136" s="67"/>
      <c r="X136" s="67"/>
      <c r="Y136" s="67"/>
      <c r="Z136" s="67"/>
      <c r="AA136" s="67"/>
      <c r="AB136" s="67"/>
      <c r="AC136" s="67"/>
      <c r="AD136" s="67"/>
      <c r="AE136" s="67"/>
      <c r="AF136" s="67"/>
      <c r="AG136" s="67"/>
      <c r="AH136" s="67"/>
      <c r="AI136" s="67"/>
      <c r="AJ136" s="67"/>
      <c r="AK136" s="67"/>
      <c r="AL136" s="67"/>
      <c r="AM136" s="67"/>
      <c r="AN136" s="67"/>
      <c r="AO136" s="67"/>
      <c r="AP136" s="67"/>
      <c r="AQ136" s="67"/>
      <c r="AR136" s="67"/>
      <c r="AS136" s="67"/>
      <c r="AT136" s="67"/>
      <c r="AU136" s="67"/>
      <c r="AV136" s="67"/>
      <c r="AW136" s="67"/>
      <c r="AX136" s="67"/>
      <c r="AY136" s="67"/>
      <c r="AZ136" s="67"/>
      <c r="BA136" s="67"/>
      <c r="BB136" s="67"/>
      <c r="BC136" s="67"/>
      <c r="BD136" s="67"/>
      <c r="BE136" s="67"/>
      <c r="BF136" s="67"/>
      <c r="BG136" s="67"/>
      <c r="BH136" s="67"/>
      <c r="BI136" s="67"/>
      <c r="BJ136" s="67"/>
      <c r="BK136" s="67"/>
      <c r="BL136" s="67"/>
      <c r="BM136" s="67"/>
      <c r="BN136" s="67"/>
      <c r="BO136" s="67"/>
      <c r="BP136" s="70"/>
    </row>
    <row r="137" spans="1:68" s="47" customFormat="1">
      <c r="A137" s="67"/>
      <c r="B137" s="67"/>
      <c r="C137" s="67"/>
      <c r="D137" s="67"/>
      <c r="E137" s="67"/>
      <c r="F137" s="67"/>
      <c r="G137" s="67"/>
      <c r="H137" s="67"/>
      <c r="I137" s="67"/>
      <c r="J137" s="67"/>
      <c r="K137" s="67"/>
      <c r="L137" s="67"/>
      <c r="M137" s="67"/>
      <c r="N137" s="67"/>
      <c r="O137" s="67"/>
      <c r="P137" s="67"/>
      <c r="Q137" s="67"/>
      <c r="R137" s="67"/>
      <c r="S137" s="67"/>
      <c r="T137" s="67"/>
      <c r="U137" s="67"/>
      <c r="V137" s="67"/>
      <c r="W137" s="67"/>
      <c r="X137" s="67"/>
      <c r="Y137" s="67"/>
      <c r="Z137" s="67"/>
      <c r="AA137" s="67"/>
      <c r="AB137" s="67"/>
      <c r="AC137" s="67"/>
      <c r="AD137" s="67"/>
      <c r="AE137" s="67"/>
      <c r="AF137" s="67"/>
      <c r="AG137" s="67"/>
      <c r="AH137" s="67"/>
      <c r="AI137" s="67"/>
      <c r="AJ137" s="67"/>
      <c r="AK137" s="67"/>
      <c r="AL137" s="67"/>
      <c r="AM137" s="67"/>
      <c r="AN137" s="67"/>
      <c r="AO137" s="67"/>
      <c r="AP137" s="67"/>
      <c r="AQ137" s="67"/>
      <c r="AR137" s="67"/>
      <c r="AS137" s="67"/>
      <c r="AT137" s="67"/>
      <c r="AU137" s="67"/>
      <c r="AV137" s="67"/>
      <c r="AW137" s="67"/>
      <c r="AX137" s="67"/>
      <c r="AY137" s="67"/>
      <c r="AZ137" s="67"/>
      <c r="BA137" s="67"/>
      <c r="BB137" s="67"/>
      <c r="BC137" s="67"/>
      <c r="BD137" s="67"/>
      <c r="BE137" s="67"/>
      <c r="BF137" s="67"/>
      <c r="BG137" s="67"/>
      <c r="BH137" s="67"/>
      <c r="BI137" s="67"/>
      <c r="BJ137" s="67"/>
      <c r="BK137" s="67"/>
      <c r="BL137" s="67"/>
      <c r="BM137" s="67"/>
      <c r="BN137" s="67"/>
      <c r="BO137" s="67"/>
      <c r="BP137" s="70"/>
    </row>
    <row r="138" spans="1:68" s="47" customFormat="1">
      <c r="A138" s="67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7"/>
      <c r="W138" s="67"/>
      <c r="X138" s="67"/>
      <c r="Y138" s="67"/>
      <c r="Z138" s="67"/>
      <c r="AA138" s="67"/>
      <c r="AB138" s="67"/>
      <c r="AC138" s="67"/>
      <c r="AD138" s="67"/>
      <c r="AE138" s="67"/>
      <c r="AF138" s="67"/>
      <c r="AG138" s="67"/>
      <c r="AH138" s="67"/>
      <c r="AI138" s="67"/>
      <c r="AJ138" s="67"/>
      <c r="AK138" s="67"/>
      <c r="AL138" s="67"/>
      <c r="AM138" s="67"/>
      <c r="AN138" s="67"/>
      <c r="AO138" s="67"/>
      <c r="AP138" s="67"/>
      <c r="AQ138" s="67"/>
      <c r="AR138" s="67"/>
      <c r="AS138" s="67"/>
      <c r="AT138" s="67"/>
      <c r="AU138" s="67"/>
      <c r="AV138" s="67"/>
      <c r="AW138" s="67"/>
      <c r="AX138" s="67"/>
      <c r="AY138" s="67"/>
      <c r="AZ138" s="67"/>
      <c r="BA138" s="67"/>
      <c r="BB138" s="67"/>
      <c r="BC138" s="67"/>
      <c r="BD138" s="67"/>
      <c r="BE138" s="67"/>
      <c r="BF138" s="67"/>
      <c r="BG138" s="67"/>
      <c r="BH138" s="67"/>
      <c r="BI138" s="67"/>
      <c r="BJ138" s="67"/>
      <c r="BK138" s="67"/>
      <c r="BL138" s="67"/>
      <c r="BM138" s="67"/>
      <c r="BN138" s="67"/>
      <c r="BO138" s="67"/>
      <c r="BP138" s="70"/>
    </row>
    <row r="139" spans="1:68" s="47" customFormat="1">
      <c r="A139" s="67"/>
      <c r="B139" s="67"/>
      <c r="C139" s="67"/>
      <c r="D139" s="67"/>
      <c r="E139" s="67"/>
      <c r="F139" s="67"/>
      <c r="G139" s="67"/>
      <c r="H139" s="67"/>
      <c r="I139" s="67"/>
      <c r="J139" s="67"/>
      <c r="K139" s="67"/>
      <c r="L139" s="67"/>
      <c r="M139" s="67"/>
      <c r="N139" s="67"/>
      <c r="O139" s="67"/>
      <c r="P139" s="67"/>
      <c r="Q139" s="67"/>
      <c r="R139" s="67"/>
      <c r="S139" s="67"/>
      <c r="T139" s="67"/>
      <c r="U139" s="67"/>
      <c r="V139" s="67"/>
      <c r="W139" s="67"/>
      <c r="X139" s="67"/>
      <c r="Y139" s="67"/>
      <c r="Z139" s="67"/>
      <c r="AA139" s="67"/>
      <c r="AB139" s="67"/>
      <c r="AC139" s="67"/>
      <c r="AD139" s="67"/>
      <c r="AE139" s="67"/>
      <c r="AF139" s="67"/>
      <c r="AG139" s="67"/>
      <c r="AH139" s="67"/>
      <c r="AI139" s="67"/>
      <c r="AJ139" s="67"/>
      <c r="AK139" s="67"/>
      <c r="AL139" s="67"/>
      <c r="AM139" s="67"/>
      <c r="AN139" s="67"/>
      <c r="AO139" s="67"/>
      <c r="AP139" s="67"/>
      <c r="AQ139" s="67"/>
      <c r="AR139" s="67"/>
      <c r="AS139" s="67"/>
      <c r="AT139" s="67"/>
      <c r="AU139" s="67"/>
      <c r="AV139" s="67"/>
      <c r="AW139" s="67"/>
      <c r="AX139" s="67"/>
      <c r="AY139" s="67"/>
      <c r="AZ139" s="67"/>
      <c r="BA139" s="67"/>
      <c r="BB139" s="67"/>
      <c r="BC139" s="67"/>
      <c r="BD139" s="67"/>
      <c r="BE139" s="67"/>
      <c r="BF139" s="67"/>
      <c r="BG139" s="67"/>
      <c r="BH139" s="67"/>
      <c r="BI139" s="67"/>
      <c r="BJ139" s="67"/>
      <c r="BK139" s="67"/>
      <c r="BL139" s="67"/>
      <c r="BM139" s="67"/>
      <c r="BN139" s="67"/>
      <c r="BO139" s="67"/>
      <c r="BP139" s="70"/>
    </row>
    <row r="140" spans="1:68" s="47" customFormat="1">
      <c r="A140" s="67"/>
      <c r="B140" s="67"/>
      <c r="C140" s="67"/>
      <c r="D140" s="67"/>
      <c r="E140" s="67"/>
      <c r="F140" s="67"/>
      <c r="G140" s="67"/>
      <c r="H140" s="67"/>
      <c r="I140" s="67"/>
      <c r="J140" s="67"/>
      <c r="K140" s="67"/>
      <c r="L140" s="67"/>
      <c r="M140" s="67"/>
      <c r="N140" s="67"/>
      <c r="O140" s="67"/>
      <c r="P140" s="67"/>
      <c r="Q140" s="67"/>
      <c r="R140" s="67"/>
      <c r="S140" s="67"/>
      <c r="T140" s="67"/>
      <c r="U140" s="67"/>
      <c r="V140" s="67"/>
      <c r="W140" s="67"/>
      <c r="X140" s="67"/>
      <c r="Y140" s="67"/>
      <c r="Z140" s="67"/>
      <c r="AA140" s="67"/>
      <c r="AB140" s="67"/>
      <c r="AC140" s="67"/>
      <c r="AD140" s="67"/>
      <c r="AE140" s="67"/>
      <c r="AF140" s="67"/>
      <c r="AG140" s="67"/>
      <c r="AH140" s="67"/>
      <c r="AI140" s="67"/>
      <c r="AJ140" s="67"/>
      <c r="AK140" s="67"/>
      <c r="AL140" s="67"/>
      <c r="AM140" s="67"/>
      <c r="AN140" s="67"/>
      <c r="AO140" s="67"/>
      <c r="AP140" s="67"/>
      <c r="AQ140" s="67"/>
      <c r="AR140" s="67"/>
      <c r="AS140" s="67"/>
      <c r="AT140" s="67"/>
      <c r="AU140" s="67"/>
      <c r="AV140" s="67"/>
      <c r="AW140" s="67"/>
      <c r="AX140" s="67"/>
      <c r="AY140" s="67"/>
      <c r="AZ140" s="67"/>
      <c r="BA140" s="67"/>
      <c r="BB140" s="67"/>
      <c r="BC140" s="67"/>
      <c r="BD140" s="67"/>
      <c r="BE140" s="67"/>
      <c r="BF140" s="67"/>
      <c r="BG140" s="67"/>
      <c r="BH140" s="67"/>
      <c r="BI140" s="67"/>
      <c r="BJ140" s="67"/>
      <c r="BK140" s="67"/>
      <c r="BL140" s="67"/>
      <c r="BM140" s="67"/>
      <c r="BN140" s="67"/>
      <c r="BO140" s="67"/>
      <c r="BP140" s="70"/>
    </row>
    <row r="141" spans="1:68" s="47" customFormat="1">
      <c r="A141" s="67"/>
      <c r="B141" s="67"/>
      <c r="C141" s="67"/>
      <c r="D141" s="67"/>
      <c r="E141" s="67"/>
      <c r="F141" s="67"/>
      <c r="G141" s="67"/>
      <c r="H141" s="67"/>
      <c r="I141" s="67"/>
      <c r="J141" s="67"/>
      <c r="K141" s="67"/>
      <c r="L141" s="67"/>
      <c r="M141" s="67"/>
      <c r="N141" s="67"/>
      <c r="O141" s="67"/>
      <c r="P141" s="67"/>
      <c r="Q141" s="67"/>
      <c r="R141" s="67"/>
      <c r="S141" s="67"/>
      <c r="T141" s="67"/>
      <c r="U141" s="67"/>
      <c r="V141" s="67"/>
      <c r="W141" s="67"/>
      <c r="X141" s="67"/>
      <c r="Y141" s="67"/>
      <c r="Z141" s="67"/>
      <c r="AA141" s="67"/>
      <c r="AB141" s="67"/>
      <c r="AC141" s="67"/>
      <c r="AD141" s="67"/>
      <c r="AE141" s="67"/>
      <c r="AF141" s="67"/>
      <c r="AG141" s="67"/>
      <c r="AH141" s="67"/>
      <c r="AI141" s="67"/>
      <c r="AJ141" s="67"/>
      <c r="AK141" s="67"/>
      <c r="AL141" s="67"/>
      <c r="AM141" s="67"/>
      <c r="AN141" s="67"/>
      <c r="AO141" s="67"/>
      <c r="AP141" s="67"/>
      <c r="AQ141" s="67"/>
      <c r="AR141" s="67"/>
      <c r="AS141" s="67"/>
      <c r="AT141" s="67"/>
      <c r="AU141" s="67"/>
      <c r="AV141" s="67"/>
      <c r="AW141" s="67"/>
      <c r="AX141" s="67"/>
      <c r="AY141" s="67"/>
      <c r="AZ141" s="67"/>
      <c r="BA141" s="67"/>
      <c r="BB141" s="67"/>
      <c r="BC141" s="67"/>
      <c r="BD141" s="67"/>
      <c r="BE141" s="67"/>
      <c r="BF141" s="67"/>
      <c r="BG141" s="67"/>
      <c r="BH141" s="67"/>
      <c r="BI141" s="67"/>
      <c r="BJ141" s="67"/>
      <c r="BK141" s="67"/>
      <c r="BL141" s="67"/>
      <c r="BM141" s="67"/>
      <c r="BN141" s="67"/>
      <c r="BO141" s="67"/>
      <c r="BP141" s="70"/>
    </row>
    <row r="142" spans="1:68" s="47" customFormat="1">
      <c r="A142" s="67"/>
      <c r="B142" s="67"/>
      <c r="C142" s="67"/>
      <c r="D142" s="67"/>
      <c r="E142" s="67"/>
      <c r="F142" s="67"/>
      <c r="G142" s="67"/>
      <c r="H142" s="67"/>
      <c r="I142" s="67"/>
      <c r="J142" s="67"/>
      <c r="K142" s="67"/>
      <c r="L142" s="67"/>
      <c r="M142" s="67"/>
      <c r="N142" s="67"/>
      <c r="O142" s="67"/>
      <c r="P142" s="67"/>
      <c r="Q142" s="67"/>
      <c r="R142" s="67"/>
      <c r="S142" s="67"/>
      <c r="T142" s="67"/>
      <c r="U142" s="67"/>
      <c r="V142" s="67"/>
      <c r="W142" s="67"/>
      <c r="X142" s="67"/>
      <c r="Y142" s="67"/>
      <c r="Z142" s="67"/>
      <c r="AA142" s="67"/>
      <c r="AB142" s="67"/>
      <c r="AC142" s="67"/>
      <c r="AD142" s="67"/>
      <c r="AE142" s="67"/>
      <c r="AF142" s="67"/>
      <c r="AG142" s="67"/>
      <c r="AH142" s="67"/>
      <c r="AI142" s="67"/>
      <c r="AJ142" s="67"/>
      <c r="AK142" s="67"/>
      <c r="AL142" s="67"/>
      <c r="AM142" s="67"/>
      <c r="AN142" s="67"/>
      <c r="AO142" s="67"/>
      <c r="AP142" s="67"/>
      <c r="AQ142" s="67"/>
      <c r="AR142" s="67"/>
      <c r="AS142" s="67"/>
      <c r="AT142" s="67"/>
      <c r="AU142" s="67"/>
      <c r="AV142" s="67"/>
      <c r="AW142" s="67"/>
      <c r="AX142" s="67"/>
      <c r="AY142" s="67"/>
      <c r="AZ142" s="67"/>
      <c r="BA142" s="67"/>
      <c r="BB142" s="67"/>
      <c r="BC142" s="67"/>
      <c r="BD142" s="67"/>
      <c r="BE142" s="67"/>
      <c r="BF142" s="67"/>
      <c r="BG142" s="67"/>
      <c r="BH142" s="67"/>
      <c r="BI142" s="67"/>
      <c r="BJ142" s="67"/>
      <c r="BK142" s="67"/>
      <c r="BL142" s="67"/>
      <c r="BM142" s="67"/>
      <c r="BN142" s="67"/>
      <c r="BO142" s="67"/>
      <c r="BP142" s="70"/>
    </row>
    <row r="143" spans="1:68" s="47" customFormat="1">
      <c r="A143" s="67"/>
      <c r="B143" s="67"/>
      <c r="C143" s="67"/>
      <c r="D143" s="67"/>
      <c r="E143" s="67"/>
      <c r="F143" s="67"/>
      <c r="G143" s="67"/>
      <c r="H143" s="67"/>
      <c r="I143" s="67"/>
      <c r="J143" s="67"/>
      <c r="K143" s="67"/>
      <c r="L143" s="67"/>
      <c r="M143" s="67"/>
      <c r="N143" s="67"/>
      <c r="O143" s="67"/>
      <c r="P143" s="67"/>
      <c r="Q143" s="67"/>
      <c r="R143" s="67"/>
      <c r="S143" s="67"/>
      <c r="T143" s="67"/>
      <c r="U143" s="67"/>
      <c r="V143" s="67"/>
      <c r="W143" s="67"/>
      <c r="X143" s="67"/>
      <c r="Y143" s="67"/>
      <c r="Z143" s="67"/>
      <c r="AA143" s="67"/>
      <c r="AB143" s="67"/>
      <c r="AC143" s="67"/>
      <c r="AD143" s="67"/>
      <c r="AE143" s="67"/>
      <c r="AF143" s="67"/>
      <c r="AG143" s="67"/>
      <c r="AH143" s="67"/>
      <c r="AI143" s="67"/>
      <c r="AJ143" s="67"/>
      <c r="AK143" s="67"/>
      <c r="AL143" s="67"/>
      <c r="AM143" s="67"/>
      <c r="AN143" s="67"/>
      <c r="AO143" s="67"/>
      <c r="AP143" s="67"/>
      <c r="AQ143" s="67"/>
      <c r="AR143" s="67"/>
      <c r="AS143" s="67"/>
      <c r="AT143" s="67"/>
      <c r="AU143" s="67"/>
      <c r="AV143" s="67"/>
      <c r="AW143" s="67"/>
      <c r="AX143" s="67"/>
      <c r="AY143" s="67"/>
      <c r="AZ143" s="67"/>
      <c r="BA143" s="67"/>
      <c r="BB143" s="67"/>
      <c r="BC143" s="67"/>
      <c r="BD143" s="67"/>
      <c r="BE143" s="67"/>
      <c r="BF143" s="67"/>
      <c r="BG143" s="67"/>
      <c r="BH143" s="67"/>
      <c r="BI143" s="67"/>
      <c r="BJ143" s="67"/>
      <c r="BK143" s="67"/>
      <c r="BL143" s="67"/>
      <c r="BM143" s="67"/>
      <c r="BN143" s="67"/>
      <c r="BO143" s="67"/>
      <c r="BP143" s="70"/>
    </row>
    <row r="144" spans="1:68" s="47" customFormat="1">
      <c r="A144" s="67"/>
      <c r="B144" s="67"/>
      <c r="C144" s="67"/>
      <c r="D144" s="67"/>
      <c r="E144" s="67"/>
      <c r="F144" s="67"/>
      <c r="G144" s="67"/>
      <c r="H144" s="67"/>
      <c r="I144" s="67"/>
      <c r="J144" s="67"/>
      <c r="K144" s="67"/>
      <c r="L144" s="67"/>
      <c r="M144" s="67"/>
      <c r="N144" s="67"/>
      <c r="O144" s="67"/>
      <c r="P144" s="67"/>
      <c r="Q144" s="67"/>
      <c r="R144" s="67"/>
      <c r="S144" s="67"/>
      <c r="T144" s="67"/>
      <c r="U144" s="67"/>
      <c r="V144" s="67"/>
      <c r="W144" s="67"/>
      <c r="X144" s="67"/>
      <c r="Y144" s="67"/>
      <c r="Z144" s="67"/>
      <c r="AA144" s="67"/>
      <c r="AB144" s="67"/>
      <c r="AC144" s="67"/>
      <c r="AD144" s="67"/>
      <c r="AE144" s="67"/>
      <c r="AF144" s="67"/>
      <c r="AG144" s="67"/>
      <c r="AH144" s="67"/>
      <c r="AI144" s="67"/>
      <c r="AJ144" s="67"/>
      <c r="AK144" s="67"/>
      <c r="AL144" s="67"/>
      <c r="AM144" s="67"/>
      <c r="AN144" s="67"/>
      <c r="AO144" s="67"/>
      <c r="AP144" s="67"/>
      <c r="AQ144" s="67"/>
      <c r="AR144" s="67"/>
      <c r="AS144" s="67"/>
      <c r="AT144" s="67"/>
      <c r="AU144" s="67"/>
      <c r="AV144" s="67"/>
      <c r="AW144" s="67"/>
      <c r="AX144" s="67"/>
      <c r="AY144" s="67"/>
      <c r="AZ144" s="67"/>
      <c r="BA144" s="67"/>
      <c r="BB144" s="67"/>
      <c r="BC144" s="67"/>
      <c r="BD144" s="67"/>
      <c r="BE144" s="67"/>
      <c r="BF144" s="67"/>
      <c r="BG144" s="67"/>
      <c r="BH144" s="67"/>
      <c r="BI144" s="67"/>
      <c r="BJ144" s="67"/>
      <c r="BK144" s="67"/>
      <c r="BL144" s="67"/>
      <c r="BM144" s="67"/>
      <c r="BN144" s="67"/>
      <c r="BO144" s="67"/>
      <c r="BP144" s="70"/>
    </row>
    <row r="145" spans="1:68" s="47" customFormat="1">
      <c r="A145" s="67"/>
      <c r="B145" s="67"/>
      <c r="C145" s="67"/>
      <c r="D145" s="67"/>
      <c r="E145" s="67"/>
      <c r="F145" s="67"/>
      <c r="G145" s="67"/>
      <c r="H145" s="67"/>
      <c r="I145" s="67"/>
      <c r="J145" s="67"/>
      <c r="K145" s="67"/>
      <c r="L145" s="67"/>
      <c r="M145" s="67"/>
      <c r="N145" s="67"/>
      <c r="O145" s="67"/>
      <c r="P145" s="67"/>
      <c r="Q145" s="67"/>
      <c r="R145" s="67"/>
      <c r="S145" s="67"/>
      <c r="T145" s="67"/>
      <c r="U145" s="67"/>
      <c r="V145" s="67"/>
      <c r="W145" s="67"/>
      <c r="X145" s="67"/>
      <c r="Y145" s="67"/>
      <c r="Z145" s="67"/>
      <c r="AA145" s="67"/>
      <c r="AB145" s="67"/>
      <c r="AC145" s="67"/>
      <c r="AD145" s="67"/>
      <c r="AE145" s="67"/>
      <c r="AF145" s="67"/>
      <c r="AG145" s="67"/>
      <c r="AH145" s="67"/>
      <c r="AI145" s="67"/>
      <c r="AJ145" s="67"/>
      <c r="AK145" s="67"/>
      <c r="AL145" s="67"/>
      <c r="AM145" s="67"/>
      <c r="AN145" s="67"/>
      <c r="AO145" s="67"/>
      <c r="AP145" s="67"/>
      <c r="AQ145" s="67"/>
      <c r="AR145" s="67"/>
      <c r="AS145" s="67"/>
      <c r="AT145" s="67"/>
      <c r="AU145" s="67"/>
      <c r="AV145" s="67"/>
      <c r="AW145" s="67"/>
      <c r="AX145" s="67"/>
      <c r="AY145" s="67"/>
      <c r="AZ145" s="67"/>
      <c r="BA145" s="67"/>
      <c r="BB145" s="67"/>
      <c r="BC145" s="67"/>
      <c r="BD145" s="67"/>
      <c r="BE145" s="67"/>
      <c r="BF145" s="67"/>
      <c r="BG145" s="67"/>
      <c r="BH145" s="67"/>
      <c r="BI145" s="67"/>
      <c r="BJ145" s="67"/>
      <c r="BK145" s="67"/>
      <c r="BL145" s="67"/>
      <c r="BM145" s="67"/>
      <c r="BN145" s="67"/>
      <c r="BO145" s="67"/>
      <c r="BP145" s="70"/>
    </row>
    <row r="146" spans="1:68">
      <c r="A146" s="23"/>
      <c r="B146" s="69"/>
      <c r="C146" s="69"/>
      <c r="D146" s="23"/>
      <c r="E146" s="23"/>
      <c r="F146" s="23"/>
      <c r="G146" s="23"/>
      <c r="H146" s="23"/>
      <c r="I146" s="23"/>
      <c r="J146" s="23"/>
      <c r="K146" s="23"/>
      <c r="L146" s="23"/>
      <c r="M146" s="23"/>
      <c r="N146" s="23"/>
      <c r="O146" s="23"/>
      <c r="P146" s="23"/>
      <c r="Q146" s="23"/>
      <c r="R146" s="23"/>
      <c r="S146" s="69"/>
      <c r="T146" s="69"/>
      <c r="U146" s="69"/>
      <c r="V146" s="69"/>
      <c r="W146" s="69"/>
      <c r="X146" s="69"/>
      <c r="Y146" s="69"/>
      <c r="Z146" s="69"/>
      <c r="AA146" s="69"/>
      <c r="AB146" s="69"/>
      <c r="AC146" s="69"/>
      <c r="AD146" s="69"/>
      <c r="AE146" s="69"/>
      <c r="AF146" s="69"/>
      <c r="AG146" s="69"/>
      <c r="AH146" s="67"/>
      <c r="AI146" s="67"/>
      <c r="AJ146" s="67"/>
      <c r="AK146" s="67"/>
      <c r="AL146" s="67"/>
      <c r="AM146" s="67"/>
      <c r="AN146" s="67"/>
      <c r="AO146" s="67"/>
      <c r="AP146" s="67"/>
      <c r="AQ146" s="67"/>
      <c r="AR146" s="67"/>
      <c r="AS146" s="67"/>
      <c r="AT146" s="67"/>
      <c r="AU146" s="67"/>
      <c r="AV146" s="67"/>
      <c r="AW146" s="67"/>
      <c r="AX146" s="67"/>
      <c r="AY146" s="67"/>
      <c r="AZ146" s="67"/>
      <c r="BA146" s="67"/>
      <c r="BB146" s="67"/>
      <c r="BC146" s="67"/>
      <c r="BD146" s="67"/>
      <c r="BE146" s="67"/>
      <c r="BF146" s="67"/>
      <c r="BG146" s="67"/>
      <c r="BH146" s="67"/>
      <c r="BI146" s="67"/>
      <c r="BJ146" s="67"/>
      <c r="BK146" s="67"/>
      <c r="BL146" s="67"/>
      <c r="BM146" s="67"/>
      <c r="BN146" s="67"/>
      <c r="BO146" s="67"/>
      <c r="BP146" s="5"/>
    </row>
  </sheetData>
  <sheetProtection password="FA62" sheet="1" objects="1" scenarios="1"/>
  <mergeCells count="7">
    <mergeCell ref="O23:R24"/>
    <mergeCell ref="D23:H24"/>
    <mergeCell ref="E17:Q17"/>
    <mergeCell ref="D8:R8"/>
    <mergeCell ref="D9:R9"/>
    <mergeCell ref="E15:Q15"/>
    <mergeCell ref="E16:Q16"/>
  </mergeCells>
  <phoneticPr fontId="2" type="noConversion"/>
  <hyperlinks>
    <hyperlink ref="O23:Q24" location="'VAN y TIR'!A1" tooltip="Ir a la hoja HOJA VAN y TIR" display="comenzar "/>
    <hyperlink ref="D23:H24" location="ARRIBAinfogrl" tooltip="Información general" display="información"/>
  </hyperlinks>
  <pageMargins left="0.75" right="0.75" top="1" bottom="1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tabColor indexed="8"/>
  </sheetPr>
  <dimension ref="D9:D23"/>
  <sheetViews>
    <sheetView workbookViewId="0">
      <selection activeCell="F30" sqref="F30"/>
    </sheetView>
  </sheetViews>
  <sheetFormatPr baseColWidth="10" defaultRowHeight="12.75"/>
  <cols>
    <col min="4" max="4" width="12.7109375" bestFit="1" customWidth="1"/>
  </cols>
  <sheetData>
    <row r="9" spans="4:4" hidden="1"/>
    <row r="10" spans="4:4" hidden="1"/>
    <row r="11" spans="4:4" hidden="1"/>
    <row r="12" spans="4:4" hidden="1"/>
    <row r="13" spans="4:4" hidden="1"/>
    <row r="14" spans="4:4" hidden="1"/>
    <row r="15" spans="4:4" hidden="1"/>
    <row r="16" spans="4:4" ht="18" hidden="1">
      <c r="D16" s="24">
        <f>IF('VAN y TIR'!E14=0,0,IRR('VAN y TIR'!E14:J14))</f>
        <v>1.2599824551700305</v>
      </c>
    </row>
    <row r="17" spans="4:4" hidden="1"/>
    <row r="18" spans="4:4" hidden="1">
      <c r="D18" s="25">
        <f>IF(ISERROR(D16),"N/D",D16)</f>
        <v>1.2599824551700305</v>
      </c>
    </row>
    <row r="19" spans="4:4" hidden="1"/>
    <row r="20" spans="4:4" hidden="1"/>
    <row r="21" spans="4:4" hidden="1"/>
    <row r="22" spans="4:4" hidden="1"/>
    <row r="23" spans="4:4" hidden="1"/>
  </sheetData>
  <sheetProtection password="FA62" sheet="1" objects="1" scenarios="1"/>
  <phoneticPr fontId="2" type="noConversion"/>
  <conditionalFormatting sqref="D16">
    <cfRule type="cellIs" dxfId="4" priority="1" stopIfTrue="1" operator="greaterThan">
      <formula>0</formula>
    </cfRule>
    <cfRule type="cellIs" dxfId="3" priority="2" stopIfTrue="1" operator="lessThan">
      <formula>0</formula>
    </cfRule>
  </conditionalFormatting>
  <pageMargins left="0.75" right="0.75" top="1" bottom="1" header="0" footer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 enableFormatConditionsCalculation="0">
    <tabColor indexed="50"/>
    <pageSetUpPr autoPageBreaks="0" fitToPage="1"/>
  </sheetPr>
  <dimension ref="A1:AX125"/>
  <sheetViews>
    <sheetView showGridLines="0" showRowColHeaders="0" showZeros="0" showOutlineSymbols="0" topLeftCell="B1" zoomScaleNormal="100" workbookViewId="0">
      <pane xSplit="9" ySplit="6" topLeftCell="K7" activePane="bottomRight" state="frozen"/>
      <selection activeCell="B1" sqref="B1"/>
      <selection pane="topRight" activeCell="K1" sqref="K1"/>
      <selection pane="bottomLeft" activeCell="B7" sqref="B7"/>
      <selection pane="bottomRight"/>
    </sheetView>
  </sheetViews>
  <sheetFormatPr baseColWidth="10" defaultRowHeight="12.75"/>
  <cols>
    <col min="1" max="1" width="0" hidden="1" customWidth="1"/>
    <col min="2" max="2" width="2.5703125" customWidth="1"/>
    <col min="3" max="3" width="3.42578125" customWidth="1"/>
    <col min="4" max="4" width="24.7109375" customWidth="1"/>
    <col min="5" max="10" width="13" customWidth="1"/>
    <col min="11" max="11" width="5.7109375" customWidth="1"/>
    <col min="12" max="12" width="11.7109375" customWidth="1"/>
    <col min="13" max="13" width="13.7109375" customWidth="1"/>
    <col min="14" max="14" width="5.7109375" customWidth="1"/>
    <col min="15" max="15" width="3.7109375" customWidth="1"/>
    <col min="16" max="16" width="4.7109375" customWidth="1"/>
    <col min="17" max="33" width="20.7109375" customWidth="1"/>
    <col min="34" max="34" width="100.7109375" customWidth="1"/>
    <col min="35" max="45" width="20.7109375" customWidth="1"/>
    <col min="46" max="46" width="100.7109375" customWidth="1"/>
  </cols>
  <sheetData>
    <row r="1" spans="1:49" ht="7.5" customHeight="1" thickBot="1">
      <c r="A1" s="1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4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5"/>
      <c r="AI1" s="47"/>
      <c r="AJ1" s="47"/>
      <c r="AK1" s="47"/>
      <c r="AL1" s="47"/>
      <c r="AM1" s="47"/>
      <c r="AN1" s="47"/>
      <c r="AO1" s="47"/>
      <c r="AP1" s="47"/>
      <c r="AQ1" s="47"/>
      <c r="AR1" s="47"/>
      <c r="AS1" s="47"/>
      <c r="AT1" s="47"/>
      <c r="AU1" s="47"/>
      <c r="AV1" s="47"/>
      <c r="AW1" s="47"/>
    </row>
    <row r="2" spans="1:49" ht="30" customHeight="1" thickTop="1" thickBot="1">
      <c r="A2" s="1"/>
      <c r="B2" s="26"/>
      <c r="C2" s="380" t="s">
        <v>121</v>
      </c>
      <c r="D2" s="381"/>
      <c r="E2" s="381"/>
      <c r="F2" s="381"/>
      <c r="G2" s="381"/>
      <c r="H2" s="381"/>
      <c r="I2" s="381"/>
      <c r="J2" s="382"/>
      <c r="K2" s="107"/>
      <c r="L2" s="107"/>
      <c r="M2" s="107"/>
      <c r="N2" s="107"/>
      <c r="O2" s="108"/>
      <c r="P2" s="26"/>
      <c r="Q2" s="4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5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  <c r="AT2" s="47"/>
      <c r="AU2" s="47"/>
      <c r="AV2" s="47"/>
      <c r="AW2" s="47"/>
    </row>
    <row r="3" spans="1:49" ht="9.9499999999999993" customHeight="1" thickTop="1">
      <c r="A3" s="1"/>
      <c r="B3" s="26"/>
      <c r="C3" s="113"/>
      <c r="D3" s="112"/>
      <c r="E3" s="112"/>
      <c r="F3" s="112"/>
      <c r="G3" s="112"/>
      <c r="H3" s="112"/>
      <c r="I3" s="112"/>
      <c r="J3" s="175"/>
      <c r="K3" s="108"/>
      <c r="L3" s="108"/>
      <c r="M3" s="108"/>
      <c r="N3" s="108"/>
      <c r="O3" s="108"/>
      <c r="P3" s="26"/>
      <c r="Q3" s="4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5"/>
      <c r="AI3" s="47"/>
      <c r="AJ3" s="47"/>
      <c r="AK3" s="47"/>
      <c r="AL3" s="47"/>
      <c r="AM3" s="47"/>
      <c r="AN3" s="47"/>
      <c r="AO3" s="47"/>
      <c r="AP3" s="47"/>
      <c r="AQ3" s="47"/>
      <c r="AR3" s="47"/>
      <c r="AS3" s="47"/>
      <c r="AT3" s="47"/>
      <c r="AU3" s="47"/>
      <c r="AV3" s="47"/>
      <c r="AW3" s="47"/>
    </row>
    <row r="4" spans="1:49" ht="14.25">
      <c r="A4" s="1"/>
      <c r="B4" s="26"/>
      <c r="C4" s="387" t="s">
        <v>120</v>
      </c>
      <c r="D4" s="388"/>
      <c r="E4" s="388"/>
      <c r="F4" s="388"/>
      <c r="G4" s="388"/>
      <c r="H4" s="388"/>
      <c r="I4" s="388"/>
      <c r="J4" s="389"/>
      <c r="K4" s="109"/>
      <c r="L4" s="109"/>
      <c r="M4" s="109"/>
      <c r="N4" s="110"/>
      <c r="O4" s="108"/>
      <c r="P4" s="26"/>
      <c r="Q4" s="4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5"/>
      <c r="AI4" s="47"/>
      <c r="AJ4" s="47"/>
      <c r="AK4" s="47"/>
      <c r="AL4" s="47"/>
      <c r="AM4" s="47"/>
      <c r="AN4" s="47"/>
      <c r="AO4" s="47"/>
      <c r="AP4" s="47"/>
      <c r="AQ4" s="47"/>
      <c r="AR4" s="47"/>
      <c r="AS4" s="47"/>
      <c r="AT4" s="47"/>
      <c r="AU4" s="47"/>
      <c r="AV4" s="47"/>
      <c r="AW4" s="47"/>
    </row>
    <row r="5" spans="1:49">
      <c r="A5" s="1"/>
      <c r="B5" s="26"/>
      <c r="C5" s="390" t="s">
        <v>117</v>
      </c>
      <c r="D5" s="391"/>
      <c r="E5" s="391"/>
      <c r="F5" s="391"/>
      <c r="G5" s="391"/>
      <c r="H5" s="391"/>
      <c r="I5" s="391"/>
      <c r="J5" s="392"/>
      <c r="K5" s="111"/>
      <c r="L5" s="111"/>
      <c r="M5" s="111"/>
      <c r="N5" s="110"/>
      <c r="O5" s="108"/>
      <c r="P5" s="26"/>
      <c r="Q5" s="4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5"/>
      <c r="AI5" s="47"/>
      <c r="AJ5" s="47"/>
      <c r="AK5" s="47"/>
      <c r="AL5" s="47"/>
      <c r="AM5" s="47"/>
      <c r="AN5" s="47"/>
      <c r="AO5" s="47"/>
      <c r="AP5" s="47"/>
      <c r="AQ5" s="47"/>
      <c r="AR5" s="47"/>
      <c r="AS5" s="47"/>
      <c r="AT5" s="47"/>
      <c r="AU5" s="47"/>
      <c r="AV5" s="47"/>
      <c r="AW5" s="47"/>
    </row>
    <row r="6" spans="1:49" ht="7.5" customHeight="1">
      <c r="A6" s="1"/>
      <c r="B6" s="26"/>
      <c r="C6" s="178"/>
      <c r="D6" s="172"/>
      <c r="E6" s="172"/>
      <c r="F6" s="172"/>
      <c r="G6" s="172"/>
      <c r="H6" s="172"/>
      <c r="I6" s="172"/>
      <c r="J6" s="177"/>
      <c r="K6" s="111"/>
      <c r="L6" s="111"/>
      <c r="M6" s="111"/>
      <c r="N6" s="110"/>
      <c r="O6" s="108"/>
      <c r="P6" s="26"/>
      <c r="Q6" s="4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5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47"/>
      <c r="AU6" s="47"/>
      <c r="AV6" s="47"/>
      <c r="AW6" s="47"/>
    </row>
    <row r="7" spans="1:49" ht="4.5" customHeight="1" thickBot="1">
      <c r="A7" s="1"/>
      <c r="B7" s="26"/>
      <c r="C7" s="114"/>
      <c r="D7" s="115"/>
      <c r="E7" s="115"/>
      <c r="F7" s="115"/>
      <c r="G7" s="115"/>
      <c r="H7" s="115"/>
      <c r="I7" s="115"/>
      <c r="J7" s="176"/>
      <c r="K7" s="152"/>
      <c r="L7" s="152"/>
      <c r="M7" s="152"/>
      <c r="N7" s="153"/>
      <c r="O7" s="108"/>
      <c r="P7" s="26"/>
      <c r="Q7" s="4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5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</row>
    <row r="8" spans="1:49" ht="18" thickTop="1" thickBot="1">
      <c r="A8" s="1"/>
      <c r="B8" s="26"/>
      <c r="C8" s="116">
        <v>1</v>
      </c>
      <c r="D8" s="384" t="s">
        <v>94</v>
      </c>
      <c r="E8" s="385"/>
      <c r="F8" s="385"/>
      <c r="G8" s="385"/>
      <c r="H8" s="385"/>
      <c r="I8" s="385"/>
      <c r="J8" s="386"/>
      <c r="K8" s="154"/>
      <c r="L8" s="395" t="s">
        <v>23</v>
      </c>
      <c r="M8" s="396"/>
      <c r="N8" s="155"/>
      <c r="O8" s="40"/>
      <c r="P8" s="26"/>
      <c r="Q8" s="4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5"/>
      <c r="AI8" s="47"/>
      <c r="AJ8" s="47"/>
      <c r="AK8" s="47"/>
      <c r="AL8" s="47"/>
      <c r="AM8" s="47"/>
      <c r="AN8" s="47"/>
      <c r="AO8" s="47"/>
      <c r="AP8" s="47"/>
      <c r="AQ8" s="47"/>
      <c r="AR8" s="47"/>
      <c r="AS8" s="47"/>
      <c r="AT8" s="47"/>
      <c r="AU8" s="47"/>
      <c r="AV8" s="47"/>
      <c r="AW8" s="47"/>
    </row>
    <row r="9" spans="1:49" ht="9.9499999999999993" customHeight="1" thickTop="1">
      <c r="A9" s="1"/>
      <c r="B9" s="26"/>
      <c r="C9" s="117"/>
      <c r="D9" s="118"/>
      <c r="E9" s="119"/>
      <c r="F9" s="120"/>
      <c r="G9" s="120"/>
      <c r="H9" s="120"/>
      <c r="I9" s="120"/>
      <c r="J9" s="120"/>
      <c r="K9" s="156"/>
      <c r="L9" s="146"/>
      <c r="M9" s="147"/>
      <c r="N9" s="155"/>
      <c r="O9" s="40"/>
      <c r="P9" s="26"/>
      <c r="Q9" s="4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5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  <c r="AW9" s="47"/>
    </row>
    <row r="10" spans="1:49" ht="15.75">
      <c r="A10" s="1"/>
      <c r="B10" s="26"/>
      <c r="C10" s="121"/>
      <c r="D10" s="119"/>
      <c r="E10" s="122" t="s">
        <v>16</v>
      </c>
      <c r="F10" s="123"/>
      <c r="G10" s="123"/>
      <c r="H10" s="123"/>
      <c r="I10" s="123"/>
      <c r="J10" s="123"/>
      <c r="K10" s="157"/>
      <c r="L10" s="148"/>
      <c r="M10" s="148"/>
      <c r="N10" s="158"/>
      <c r="O10" s="40"/>
      <c r="P10" s="26"/>
      <c r="Q10" s="4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5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</row>
    <row r="11" spans="1:49" s="14" customFormat="1" ht="15" customHeight="1">
      <c r="A11" s="13"/>
      <c r="B11" s="41"/>
      <c r="C11" s="117"/>
      <c r="D11" s="124" t="s">
        <v>118</v>
      </c>
      <c r="E11" s="133">
        <v>23000</v>
      </c>
      <c r="F11" s="125"/>
      <c r="G11" s="125"/>
      <c r="H11" s="125"/>
      <c r="I11" s="125"/>
      <c r="J11" s="125"/>
      <c r="K11" s="159"/>
      <c r="L11" s="398" t="s">
        <v>25</v>
      </c>
      <c r="M11" s="398"/>
      <c r="N11" s="160"/>
      <c r="O11" s="104"/>
      <c r="P11" s="41"/>
      <c r="Q11" s="12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51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</row>
    <row r="12" spans="1:49" ht="12" customHeight="1">
      <c r="A12" s="1"/>
      <c r="B12" s="26"/>
      <c r="C12" s="117"/>
      <c r="D12" s="126"/>
      <c r="E12" s="127"/>
      <c r="F12" s="383" t="s">
        <v>19</v>
      </c>
      <c r="G12" s="383"/>
      <c r="H12" s="383"/>
      <c r="I12" s="383"/>
      <c r="J12" s="383"/>
      <c r="K12" s="157"/>
      <c r="L12" s="148"/>
      <c r="M12" s="148"/>
      <c r="N12" s="158"/>
      <c r="O12" s="40"/>
      <c r="P12" s="26"/>
      <c r="Q12" s="4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5"/>
      <c r="AI12" s="47"/>
      <c r="AJ12" s="47"/>
      <c r="AK12" s="47"/>
      <c r="AL12" s="47"/>
      <c r="AM12" s="47"/>
      <c r="AN12" s="47"/>
      <c r="AO12" s="47"/>
      <c r="AP12" s="47"/>
      <c r="AQ12" s="47"/>
      <c r="AR12" s="47"/>
      <c r="AS12" s="47"/>
      <c r="AT12" s="47"/>
      <c r="AU12" s="47"/>
      <c r="AV12" s="47"/>
      <c r="AW12" s="47"/>
    </row>
    <row r="13" spans="1:49" ht="12.75" customHeight="1">
      <c r="A13" s="1"/>
      <c r="B13" s="26"/>
      <c r="C13" s="117"/>
      <c r="D13" s="126"/>
      <c r="E13" s="128" t="s">
        <v>17</v>
      </c>
      <c r="F13" s="129">
        <v>1</v>
      </c>
      <c r="G13" s="129">
        <v>2</v>
      </c>
      <c r="H13" s="129">
        <v>3</v>
      </c>
      <c r="I13" s="129">
        <v>4</v>
      </c>
      <c r="J13" s="129">
        <v>5</v>
      </c>
      <c r="K13" s="157"/>
      <c r="L13" s="148"/>
      <c r="M13" s="148"/>
      <c r="N13" s="158"/>
      <c r="O13" s="40"/>
      <c r="P13" s="26"/>
      <c r="Q13" s="4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5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/>
    </row>
    <row r="14" spans="1:49" s="8" customFormat="1" ht="15" customHeight="1">
      <c r="A14" s="7"/>
      <c r="B14" s="42"/>
      <c r="C14" s="117"/>
      <c r="D14" s="130" t="s">
        <v>119</v>
      </c>
      <c r="E14" s="131">
        <f>-E11</f>
        <v>-23000</v>
      </c>
      <c r="F14" s="134">
        <v>27680</v>
      </c>
      <c r="G14" s="134">
        <v>28970</v>
      </c>
      <c r="H14" s="134">
        <v>31200</v>
      </c>
      <c r="I14" s="134">
        <v>42100</v>
      </c>
      <c r="J14" s="134">
        <v>45000</v>
      </c>
      <c r="K14" s="399" t="s">
        <v>68</v>
      </c>
      <c r="L14" s="400"/>
      <c r="M14" s="400"/>
      <c r="N14" s="401"/>
      <c r="O14" s="105"/>
      <c r="P14" s="42"/>
      <c r="Q14" s="10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52"/>
      <c r="AI14" s="50"/>
      <c r="AJ14" s="50"/>
      <c r="AK14" s="50"/>
      <c r="AL14" s="50"/>
      <c r="AM14" s="50"/>
      <c r="AN14" s="50"/>
      <c r="AO14" s="50"/>
      <c r="AP14" s="50"/>
      <c r="AQ14" s="50"/>
      <c r="AR14" s="50"/>
      <c r="AS14" s="50"/>
      <c r="AT14" s="50"/>
      <c r="AU14" s="50"/>
      <c r="AV14" s="50"/>
      <c r="AW14" s="50"/>
    </row>
    <row r="15" spans="1:49" s="8" customFormat="1" ht="15" customHeight="1" thickBot="1">
      <c r="A15" s="7"/>
      <c r="B15" s="42"/>
      <c r="C15" s="117"/>
      <c r="D15" s="126"/>
      <c r="E15" s="126"/>
      <c r="F15" s="126"/>
      <c r="G15" s="126"/>
      <c r="H15" s="126"/>
      <c r="I15" s="126"/>
      <c r="J15" s="126"/>
      <c r="K15" s="157"/>
      <c r="L15" s="148"/>
      <c r="M15" s="148"/>
      <c r="N15" s="158"/>
      <c r="O15" s="105"/>
      <c r="P15" s="42"/>
      <c r="Q15" s="10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52"/>
      <c r="AI15" s="50"/>
      <c r="AJ15" s="50"/>
      <c r="AK15" s="50"/>
      <c r="AL15" s="50"/>
      <c r="AM15" s="50"/>
      <c r="AN15" s="50"/>
      <c r="AO15" s="50"/>
      <c r="AP15" s="50"/>
      <c r="AQ15" s="50"/>
      <c r="AR15" s="50"/>
      <c r="AS15" s="50"/>
      <c r="AT15" s="50"/>
      <c r="AU15" s="50"/>
      <c r="AV15" s="50"/>
      <c r="AW15" s="50"/>
    </row>
    <row r="16" spans="1:49" s="8" customFormat="1" ht="17.25" thickTop="1" thickBot="1">
      <c r="A16" s="7"/>
      <c r="B16" s="42"/>
      <c r="C16" s="116">
        <v>2</v>
      </c>
      <c r="D16" s="384" t="s">
        <v>20</v>
      </c>
      <c r="E16" s="385"/>
      <c r="F16" s="385"/>
      <c r="G16" s="385"/>
      <c r="H16" s="385"/>
      <c r="I16" s="385"/>
      <c r="J16" s="386"/>
      <c r="K16" s="159"/>
      <c r="L16" s="365"/>
      <c r="M16" s="365"/>
      <c r="N16" s="161"/>
      <c r="O16" s="105"/>
      <c r="P16" s="42"/>
      <c r="Q16" s="10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52"/>
      <c r="AI16" s="50"/>
      <c r="AJ16" s="50"/>
      <c r="AK16" s="50"/>
      <c r="AL16" s="50"/>
      <c r="AM16" s="50"/>
      <c r="AN16" s="50"/>
      <c r="AO16" s="50"/>
      <c r="AP16" s="50"/>
      <c r="AQ16" s="50"/>
      <c r="AR16" s="50"/>
      <c r="AS16" s="50"/>
      <c r="AT16" s="50"/>
      <c r="AU16" s="50"/>
      <c r="AV16" s="50"/>
      <c r="AW16" s="50"/>
    </row>
    <row r="17" spans="1:49" s="8" customFormat="1" ht="9.9499999999999993" customHeight="1" thickTop="1">
      <c r="A17" s="7"/>
      <c r="B17" s="42"/>
      <c r="C17" s="136"/>
      <c r="D17" s="115"/>
      <c r="E17" s="115"/>
      <c r="F17" s="115"/>
      <c r="G17" s="115"/>
      <c r="H17" s="115"/>
      <c r="I17" s="115"/>
      <c r="J17" s="115"/>
      <c r="K17" s="159"/>
      <c r="L17" s="365"/>
      <c r="M17" s="365"/>
      <c r="N17" s="161"/>
      <c r="O17" s="105"/>
      <c r="P17" s="42"/>
      <c r="Q17" s="10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52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50"/>
      <c r="AT17" s="50"/>
      <c r="AU17" s="50"/>
      <c r="AV17" s="50"/>
      <c r="AW17" s="50"/>
    </row>
    <row r="18" spans="1:49" s="8" customFormat="1" ht="15.75">
      <c r="A18" s="7"/>
      <c r="B18" s="42"/>
      <c r="C18" s="137"/>
      <c r="D18" s="132"/>
      <c r="E18" s="123" t="s">
        <v>18</v>
      </c>
      <c r="F18" s="115"/>
      <c r="G18" s="115"/>
      <c r="H18" s="115"/>
      <c r="I18" s="115"/>
      <c r="J18" s="115"/>
      <c r="K18" s="159"/>
      <c r="L18" s="397" t="s">
        <v>174</v>
      </c>
      <c r="M18" s="397"/>
      <c r="N18" s="161"/>
      <c r="O18" s="105"/>
      <c r="P18" s="42"/>
      <c r="Q18" s="10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52"/>
      <c r="AI18" s="50"/>
      <c r="AJ18" s="50"/>
      <c r="AK18" s="50"/>
      <c r="AL18" s="50"/>
      <c r="AM18" s="50"/>
      <c r="AN18" s="50"/>
      <c r="AO18" s="50"/>
      <c r="AP18" s="50"/>
      <c r="AQ18" s="50"/>
      <c r="AR18" s="50"/>
      <c r="AS18" s="50"/>
      <c r="AT18" s="50"/>
      <c r="AU18" s="50"/>
      <c r="AV18" s="50"/>
      <c r="AW18" s="50"/>
    </row>
    <row r="19" spans="1:49" s="8" customFormat="1" ht="15.75">
      <c r="A19" s="7"/>
      <c r="B19" s="42"/>
      <c r="C19" s="137"/>
      <c r="D19" s="138" t="s">
        <v>15</v>
      </c>
      <c r="E19" s="106">
        <v>0.152</v>
      </c>
      <c r="F19" s="141" t="s">
        <v>105</v>
      </c>
      <c r="G19" s="142"/>
      <c r="H19" s="143"/>
      <c r="I19" s="143"/>
      <c r="J19" s="143"/>
      <c r="K19" s="159"/>
      <c r="L19" s="393" t="s">
        <v>24</v>
      </c>
      <c r="M19" s="393"/>
      <c r="N19" s="161"/>
      <c r="O19" s="105"/>
      <c r="P19" s="42"/>
      <c r="Q19" s="10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52"/>
      <c r="AI19" s="50"/>
      <c r="AJ19" s="50"/>
      <c r="AK19" s="50"/>
      <c r="AL19" s="50"/>
      <c r="AM19" s="50"/>
      <c r="AN19" s="50"/>
      <c r="AO19" s="50"/>
      <c r="AP19" s="50"/>
      <c r="AQ19" s="50"/>
      <c r="AR19" s="50"/>
      <c r="AS19" s="50"/>
      <c r="AT19" s="50"/>
      <c r="AU19" s="50"/>
      <c r="AV19" s="50"/>
      <c r="AW19" s="50"/>
    </row>
    <row r="20" spans="1:49" s="8" customFormat="1" ht="15" customHeight="1">
      <c r="A20" s="7"/>
      <c r="B20" s="42"/>
      <c r="C20" s="137"/>
      <c r="D20" s="135"/>
      <c r="E20" s="144"/>
      <c r="F20" s="144"/>
      <c r="G20" s="144"/>
      <c r="H20" s="144"/>
      <c r="I20" s="144"/>
      <c r="J20" s="144"/>
      <c r="K20" s="159"/>
      <c r="L20" s="393" t="s">
        <v>55</v>
      </c>
      <c r="M20" s="393"/>
      <c r="N20" s="161"/>
      <c r="O20" s="105"/>
      <c r="P20" s="42"/>
      <c r="Q20" s="10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52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</row>
    <row r="21" spans="1:49" s="8" customFormat="1" ht="15.75">
      <c r="A21" s="7"/>
      <c r="B21" s="42"/>
      <c r="C21" s="137"/>
      <c r="D21" s="165" t="s">
        <v>21</v>
      </c>
      <c r="E21" s="169">
        <f>NPV($E$19,F14:J14)+E14</f>
        <v>89348.615222361725</v>
      </c>
      <c r="F21" s="145" t="str">
        <f>IF(E11=0,0,IF(E19=0,"  Falta TASA",IF(E21&gt;0,"  Valor positivo, inversión (en principio) factible","  Valor negativo, inversión (en principio) no recomendable.")))</f>
        <v xml:space="preserve">  Valor positivo, inversión (en principio) factible</v>
      </c>
      <c r="G21" s="126"/>
      <c r="H21" s="144"/>
      <c r="I21" s="144"/>
      <c r="J21" s="144"/>
      <c r="K21" s="159"/>
      <c r="L21" s="365"/>
      <c r="M21" s="365"/>
      <c r="N21" s="161"/>
      <c r="O21" s="105"/>
      <c r="P21" s="42"/>
      <c r="Q21" s="10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52"/>
      <c r="AI21" s="50"/>
      <c r="AJ21" s="50"/>
      <c r="AK21" s="50"/>
      <c r="AL21" s="50"/>
      <c r="AM21" s="50"/>
      <c r="AN21" s="50"/>
      <c r="AO21" s="50"/>
      <c r="AP21" s="50"/>
      <c r="AQ21" s="50"/>
      <c r="AR21" s="50"/>
      <c r="AS21" s="50"/>
      <c r="AT21" s="50"/>
      <c r="AU21" s="50"/>
      <c r="AV21" s="50"/>
      <c r="AW21" s="50"/>
    </row>
    <row r="22" spans="1:49" s="8" customFormat="1" ht="15" customHeight="1">
      <c r="A22" s="7"/>
      <c r="B22" s="42"/>
      <c r="C22" s="136"/>
      <c r="D22" s="166"/>
      <c r="E22" s="170"/>
      <c r="F22" s="115"/>
      <c r="G22" s="115"/>
      <c r="H22" s="115"/>
      <c r="I22" s="115"/>
      <c r="J22" s="115"/>
      <c r="K22" s="159"/>
      <c r="L22" s="397" t="s">
        <v>175</v>
      </c>
      <c r="M22" s="397"/>
      <c r="N22" s="161"/>
      <c r="O22" s="105"/>
      <c r="P22" s="42"/>
      <c r="Q22" s="10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52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50"/>
      <c r="AT22" s="50"/>
      <c r="AU22" s="50"/>
      <c r="AV22" s="50"/>
      <c r="AW22" s="50"/>
    </row>
    <row r="23" spans="1:49" s="8" customFormat="1" ht="15.75">
      <c r="A23" s="7"/>
      <c r="B23" s="42"/>
      <c r="C23" s="136"/>
      <c r="D23" s="165" t="s">
        <v>22</v>
      </c>
      <c r="E23" s="171">
        <f>SB!$D$18</f>
        <v>1.2599824551700305</v>
      </c>
      <c r="F23" s="145" t="str">
        <f>IF(E23="N/D","  Valor no disponible",IF(E19=0,0,IF(SB!D16&gt;E19,"  Valor superior a la tasa, inversión (en principio) factible","Valor inferior a la tasa, inversión a analizar con detalle.")))</f>
        <v xml:space="preserve">  Valor superior a la tasa, inversión (en principio) factible</v>
      </c>
      <c r="G23" s="126"/>
      <c r="H23" s="115"/>
      <c r="I23" s="115"/>
      <c r="J23" s="115"/>
      <c r="K23" s="159"/>
      <c r="L23" s="393" t="s">
        <v>24</v>
      </c>
      <c r="M23" s="393"/>
      <c r="N23" s="161"/>
      <c r="O23" s="105"/>
      <c r="P23" s="42"/>
      <c r="Q23" s="10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52"/>
      <c r="AI23" s="50"/>
      <c r="AJ23" s="50"/>
      <c r="AK23" s="50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</row>
    <row r="24" spans="1:49" s="8" customFormat="1" ht="15.75">
      <c r="A24" s="7"/>
      <c r="B24" s="42"/>
      <c r="C24" s="136"/>
      <c r="D24" s="115"/>
      <c r="E24" s="132"/>
      <c r="F24" s="115"/>
      <c r="G24" s="115"/>
      <c r="H24" s="115"/>
      <c r="I24" s="115"/>
      <c r="J24" s="115"/>
      <c r="K24" s="159"/>
      <c r="L24" s="393" t="s">
        <v>55</v>
      </c>
      <c r="M24" s="393"/>
      <c r="N24" s="161"/>
      <c r="O24" s="105"/>
      <c r="P24" s="42"/>
      <c r="Q24" s="10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52"/>
      <c r="AI24" s="50"/>
      <c r="AJ24" s="50"/>
      <c r="AK24" s="50"/>
      <c r="AL24" s="50"/>
      <c r="AM24" s="50"/>
      <c r="AN24" s="50"/>
      <c r="AO24" s="50"/>
      <c r="AP24" s="50"/>
      <c r="AQ24" s="50"/>
      <c r="AR24" s="50"/>
      <c r="AS24" s="50"/>
      <c r="AT24" s="50"/>
      <c r="AU24" s="50"/>
      <c r="AV24" s="50"/>
      <c r="AW24" s="50"/>
    </row>
    <row r="25" spans="1:49" s="8" customFormat="1" ht="15.75">
      <c r="A25" s="7"/>
      <c r="B25" s="42"/>
      <c r="C25" s="136"/>
      <c r="D25" s="167" t="s">
        <v>115</v>
      </c>
      <c r="E25" s="169">
        <f>NPV($E$19,F14:H14)+E14</f>
        <v>43265.110596707833</v>
      </c>
      <c r="F25" s="145" t="str">
        <f>IF(E14=0,0,IF(E23=0,"  Falta TASA",IF(E25&gt;0,"  Valor positivo, inversión (en principio) factible","  Valor negativo, inversión (en principio) no recomendable.")))</f>
        <v xml:space="preserve">  Valor positivo, inversión (en principio) factible</v>
      </c>
      <c r="G25" s="126"/>
      <c r="H25" s="115"/>
      <c r="I25" s="115"/>
      <c r="J25" s="115"/>
      <c r="K25" s="159"/>
      <c r="L25" s="149"/>
      <c r="M25" s="149"/>
      <c r="N25" s="161"/>
      <c r="O25" s="105"/>
      <c r="P25" s="42"/>
      <c r="Q25" s="10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52"/>
      <c r="AI25" s="50"/>
      <c r="AJ25" s="50"/>
      <c r="AK25" s="50"/>
      <c r="AL25" s="50"/>
      <c r="AM25" s="50"/>
      <c r="AN25" s="50"/>
      <c r="AO25" s="50"/>
      <c r="AP25" s="50"/>
      <c r="AQ25" s="50"/>
      <c r="AR25" s="50"/>
      <c r="AS25" s="50"/>
      <c r="AT25" s="50"/>
      <c r="AU25" s="50"/>
      <c r="AV25" s="50"/>
      <c r="AW25" s="50"/>
    </row>
    <row r="26" spans="1:49" s="8" customFormat="1" ht="15.75">
      <c r="A26" s="7"/>
      <c r="B26" s="42"/>
      <c r="C26" s="136"/>
      <c r="D26" s="168"/>
      <c r="E26" s="132"/>
      <c r="F26" s="115"/>
      <c r="G26" s="115"/>
      <c r="H26" s="115"/>
      <c r="I26" s="115"/>
      <c r="J26" s="115"/>
      <c r="K26" s="159"/>
      <c r="L26" s="149"/>
      <c r="M26" s="149"/>
      <c r="N26" s="161"/>
      <c r="O26" s="105"/>
      <c r="P26" s="42"/>
      <c r="Q26" s="10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52"/>
      <c r="AI26" s="50"/>
      <c r="AJ26" s="50"/>
      <c r="AK26" s="50"/>
      <c r="AL26" s="50"/>
      <c r="AM26" s="50"/>
      <c r="AN26" s="50"/>
      <c r="AO26" s="50"/>
      <c r="AP26" s="50"/>
      <c r="AQ26" s="50"/>
      <c r="AR26" s="50"/>
      <c r="AS26" s="50"/>
      <c r="AT26" s="50"/>
      <c r="AU26" s="50"/>
      <c r="AV26" s="50"/>
      <c r="AW26" s="50"/>
    </row>
    <row r="27" spans="1:49" s="8" customFormat="1" ht="14.25" customHeight="1">
      <c r="A27" s="7"/>
      <c r="B27" s="42"/>
      <c r="C27" s="136"/>
      <c r="D27" s="167" t="s">
        <v>116</v>
      </c>
      <c r="E27" s="171">
        <f>IF(ISERROR(IRR(E14:H14)),"N/D",IRR(E14:H14))</f>
        <v>1.1068979462889161</v>
      </c>
      <c r="F27" s="145" t="str">
        <f>IF(E27="N/D","   Valor no disponible",IF(E19=0,0,IF(SB!D18&gt;E19,"   Valor superior a la tasa, inversión (en principio) factible","   Valor inferior a la tasa, inversión a analizar con detalle.")))</f>
        <v xml:space="preserve">   Valor superior a la tasa, inversión (en principio) factible</v>
      </c>
      <c r="G27" s="115"/>
      <c r="H27" s="115"/>
      <c r="I27" s="115"/>
      <c r="J27" s="115"/>
      <c r="K27" s="159"/>
      <c r="L27" s="148"/>
      <c r="M27" s="148"/>
      <c r="N27" s="161"/>
      <c r="O27" s="105"/>
      <c r="P27" s="42"/>
      <c r="Q27" s="10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52"/>
      <c r="AI27" s="50"/>
      <c r="AJ27" s="50"/>
      <c r="AK27" s="50"/>
      <c r="AL27" s="50"/>
      <c r="AM27" s="50"/>
      <c r="AN27" s="50"/>
      <c r="AO27" s="50"/>
      <c r="AP27" s="50"/>
      <c r="AQ27" s="50"/>
      <c r="AR27" s="50"/>
      <c r="AS27" s="50"/>
      <c r="AT27" s="50"/>
      <c r="AU27" s="50"/>
      <c r="AV27" s="50"/>
      <c r="AW27" s="50"/>
    </row>
    <row r="28" spans="1:49" s="8" customFormat="1" ht="9.75" customHeight="1">
      <c r="A28" s="7"/>
      <c r="B28" s="42"/>
      <c r="C28" s="137"/>
      <c r="D28" s="394"/>
      <c r="E28" s="394"/>
      <c r="F28" s="394"/>
      <c r="G28" s="394"/>
      <c r="H28" s="394"/>
      <c r="I28" s="394"/>
      <c r="J28" s="394"/>
      <c r="K28" s="159"/>
      <c r="L28" s="150"/>
      <c r="M28" s="151"/>
      <c r="N28" s="161"/>
      <c r="O28" s="105"/>
      <c r="P28" s="42"/>
      <c r="Q28" s="10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52"/>
      <c r="AI28" s="50"/>
      <c r="AJ28" s="50"/>
      <c r="AK28" s="50"/>
      <c r="AL28" s="50"/>
      <c r="AM28" s="50"/>
      <c r="AN28" s="50"/>
      <c r="AO28" s="50"/>
      <c r="AP28" s="50"/>
      <c r="AQ28" s="50"/>
      <c r="AR28" s="50"/>
      <c r="AS28" s="50"/>
      <c r="AT28" s="50"/>
      <c r="AU28" s="50"/>
      <c r="AV28" s="50"/>
      <c r="AW28" s="50"/>
    </row>
    <row r="29" spans="1:49" s="8" customFormat="1" ht="15" customHeight="1">
      <c r="A29" s="7"/>
      <c r="B29" s="42"/>
      <c r="C29" s="139"/>
      <c r="D29" s="140"/>
      <c r="E29" s="140"/>
      <c r="F29" s="140"/>
      <c r="G29" s="140"/>
      <c r="H29" s="140"/>
      <c r="I29" s="140"/>
      <c r="J29" s="140"/>
      <c r="K29" s="162"/>
      <c r="L29" s="163"/>
      <c r="M29" s="163"/>
      <c r="N29" s="164"/>
      <c r="O29" s="105"/>
      <c r="P29" s="42"/>
      <c r="Q29" s="10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52"/>
      <c r="AI29" s="50"/>
      <c r="AJ29" s="50"/>
      <c r="AK29" s="50"/>
      <c r="AL29" s="50"/>
      <c r="AM29" s="50"/>
      <c r="AN29" s="50"/>
      <c r="AO29" s="50"/>
      <c r="AP29" s="50"/>
      <c r="AQ29" s="50"/>
      <c r="AR29" s="50"/>
      <c r="AS29" s="50"/>
      <c r="AT29" s="50"/>
      <c r="AU29" s="50"/>
      <c r="AV29" s="50"/>
      <c r="AW29" s="50"/>
    </row>
    <row r="30" spans="1:49" ht="20.100000000000001" customHeight="1">
      <c r="A30" s="1"/>
      <c r="B30" s="26"/>
      <c r="C30" s="40"/>
      <c r="D30" s="40"/>
      <c r="E30" s="43"/>
      <c r="F30" s="40"/>
      <c r="G30" s="40"/>
      <c r="H30" s="40"/>
      <c r="I30" s="40"/>
      <c r="J30" s="40"/>
      <c r="K30" s="40"/>
      <c r="L30" s="40"/>
      <c r="M30" s="103"/>
      <c r="N30" s="40"/>
      <c r="O30" s="40"/>
      <c r="P30" s="26"/>
      <c r="Q30" s="4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5"/>
      <c r="AI30" s="47"/>
      <c r="AJ30" s="47"/>
      <c r="AK30" s="47"/>
      <c r="AL30" s="47"/>
      <c r="AM30" s="47"/>
      <c r="AN30" s="47"/>
      <c r="AO30" s="47"/>
      <c r="AP30" s="47"/>
      <c r="AQ30" s="47"/>
      <c r="AR30" s="47"/>
      <c r="AS30" s="47"/>
      <c r="AT30" s="47"/>
      <c r="AU30" s="47"/>
      <c r="AV30" s="47"/>
      <c r="AW30" s="47"/>
    </row>
    <row r="31" spans="1:49" ht="5.0999999999999996" customHeight="1">
      <c r="A31" s="1"/>
      <c r="B31" s="26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103"/>
      <c r="N31" s="40"/>
      <c r="O31" s="40"/>
      <c r="P31" s="26"/>
      <c r="Q31" s="4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5"/>
      <c r="AI31" s="47"/>
      <c r="AJ31" s="47"/>
      <c r="AK31" s="47"/>
      <c r="AL31" s="47"/>
      <c r="AM31" s="47"/>
      <c r="AN31" s="47"/>
      <c r="AO31" s="47"/>
      <c r="AP31" s="47"/>
      <c r="AQ31" s="47"/>
      <c r="AR31" s="47"/>
      <c r="AS31" s="47"/>
      <c r="AT31" s="47"/>
      <c r="AU31" s="47"/>
      <c r="AV31" s="47"/>
      <c r="AW31" s="47"/>
    </row>
    <row r="32" spans="1:49" ht="9.9499999999999993" customHeight="1">
      <c r="A32" s="1"/>
      <c r="B32" s="26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26"/>
      <c r="Q32" s="4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5"/>
      <c r="AI32" s="47"/>
      <c r="AJ32" s="47"/>
      <c r="AK32" s="47"/>
      <c r="AL32" s="47"/>
      <c r="AM32" s="47"/>
      <c r="AN32" s="47"/>
      <c r="AO32" s="47"/>
      <c r="AP32" s="47"/>
      <c r="AQ32" s="47"/>
      <c r="AR32" s="47"/>
      <c r="AS32" s="47"/>
      <c r="AT32" s="47"/>
      <c r="AU32" s="47"/>
      <c r="AV32" s="47"/>
      <c r="AW32" s="47"/>
    </row>
    <row r="33" spans="1:50">
      <c r="A33" s="1"/>
      <c r="B33" s="26"/>
      <c r="C33" s="40"/>
      <c r="D33" s="40"/>
      <c r="E33" s="26"/>
      <c r="F33" s="26"/>
      <c r="G33" s="26"/>
      <c r="H33" s="26"/>
      <c r="I33" s="26"/>
      <c r="J33" s="26"/>
      <c r="K33" s="26"/>
      <c r="L33" s="40"/>
      <c r="M33" s="40"/>
      <c r="N33" s="40"/>
      <c r="O33" s="26"/>
      <c r="P33" s="26"/>
      <c r="Q33" s="4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5"/>
      <c r="AI33" s="47"/>
      <c r="AJ33" s="47"/>
      <c r="AK33" s="47"/>
      <c r="AL33" s="47"/>
      <c r="AM33" s="47"/>
      <c r="AN33" s="47"/>
      <c r="AO33" s="47"/>
      <c r="AP33" s="47"/>
      <c r="AQ33" s="47"/>
      <c r="AR33" s="47"/>
      <c r="AS33" s="47"/>
      <c r="AT33" s="47"/>
      <c r="AU33" s="47"/>
      <c r="AV33" s="47"/>
      <c r="AW33" s="47"/>
    </row>
    <row r="34" spans="1:50">
      <c r="A34" s="1"/>
      <c r="B34" s="26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26"/>
      <c r="P34" s="26"/>
      <c r="Q34" s="4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5"/>
      <c r="AI34" s="47"/>
      <c r="AJ34" s="47"/>
      <c r="AK34" s="47"/>
      <c r="AL34" s="47"/>
      <c r="AM34" s="47"/>
      <c r="AN34" s="47"/>
      <c r="AO34" s="47"/>
      <c r="AP34" s="47"/>
      <c r="AQ34" s="47"/>
      <c r="AR34" s="47"/>
      <c r="AS34" s="47"/>
      <c r="AT34" s="47"/>
      <c r="AU34" s="47"/>
      <c r="AV34" s="47"/>
      <c r="AW34" s="47"/>
    </row>
    <row r="35" spans="1:50">
      <c r="A35" s="1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4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5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S35" s="47"/>
      <c r="AT35" s="47"/>
      <c r="AU35" s="47"/>
      <c r="AV35" s="47"/>
      <c r="AW35" s="47"/>
    </row>
    <row r="36" spans="1:50">
      <c r="A36" s="1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4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5"/>
      <c r="AI36" s="47"/>
      <c r="AJ36" s="47"/>
      <c r="AK36" s="47"/>
      <c r="AL36" s="47"/>
      <c r="AM36" s="47"/>
      <c r="AN36" s="47"/>
      <c r="AO36" s="47"/>
      <c r="AP36" s="47"/>
      <c r="AQ36" s="47"/>
      <c r="AR36" s="47"/>
      <c r="AS36" s="47"/>
      <c r="AT36" s="47"/>
      <c r="AU36" s="47"/>
      <c r="AV36" s="47"/>
      <c r="AW36" s="47"/>
    </row>
    <row r="37" spans="1:50">
      <c r="A37" s="1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4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5"/>
      <c r="AI37" s="47"/>
      <c r="AJ37" s="47"/>
      <c r="AK37" s="47"/>
      <c r="AL37" s="47"/>
      <c r="AM37" s="47"/>
      <c r="AN37" s="47"/>
      <c r="AO37" s="47"/>
      <c r="AP37" s="47"/>
      <c r="AQ37" s="47"/>
      <c r="AR37" s="47"/>
      <c r="AS37" s="47"/>
      <c r="AT37" s="47"/>
      <c r="AU37" s="47"/>
      <c r="AV37" s="47"/>
      <c r="AW37" s="47"/>
    </row>
    <row r="38" spans="1:50">
      <c r="A38" s="1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5"/>
      <c r="AI38" s="47"/>
      <c r="AJ38" s="47"/>
      <c r="AK38" s="47"/>
      <c r="AL38" s="47"/>
      <c r="AM38" s="47"/>
      <c r="AN38" s="47"/>
      <c r="AO38" s="47"/>
      <c r="AP38" s="47"/>
      <c r="AQ38" s="47"/>
      <c r="AR38" s="47"/>
      <c r="AS38" s="47"/>
      <c r="AT38" s="47"/>
      <c r="AU38" s="47"/>
      <c r="AV38" s="47"/>
      <c r="AW38" s="47"/>
    </row>
    <row r="39" spans="1:50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4"/>
      <c r="Q39" s="4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5"/>
      <c r="AI39" s="47"/>
      <c r="AJ39" s="47"/>
      <c r="AK39" s="47"/>
      <c r="AL39" s="47"/>
      <c r="AM39" s="47"/>
      <c r="AN39" s="47"/>
      <c r="AO39" s="47"/>
      <c r="AP39" s="47"/>
      <c r="AQ39" s="47"/>
      <c r="AR39" s="47"/>
      <c r="AS39" s="47"/>
      <c r="AT39" s="47"/>
      <c r="AU39" s="47"/>
      <c r="AV39" s="47"/>
      <c r="AW39" s="47"/>
    </row>
    <row r="40" spans="1:50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4"/>
      <c r="Q40" s="4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5"/>
      <c r="AI40" s="47"/>
      <c r="AJ40" s="47"/>
      <c r="AK40" s="47"/>
      <c r="AL40" s="47"/>
      <c r="AM40" s="47"/>
      <c r="AN40" s="47"/>
      <c r="AO40" s="47"/>
      <c r="AP40" s="47"/>
      <c r="AQ40" s="47"/>
      <c r="AR40" s="47"/>
      <c r="AS40" s="47"/>
      <c r="AT40" s="47"/>
      <c r="AU40" s="47"/>
      <c r="AV40" s="47"/>
      <c r="AW40" s="47"/>
    </row>
    <row r="41" spans="1:50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4"/>
      <c r="Q41" s="4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5"/>
      <c r="AI41" s="47"/>
      <c r="AJ41" s="47"/>
      <c r="AK41" s="47"/>
      <c r="AL41" s="47"/>
      <c r="AM41" s="47"/>
      <c r="AN41" s="47"/>
      <c r="AO41" s="47"/>
      <c r="AP41" s="47"/>
      <c r="AQ41" s="47"/>
      <c r="AR41" s="47"/>
      <c r="AS41" s="47"/>
      <c r="AT41" s="47"/>
      <c r="AU41" s="47"/>
      <c r="AV41" s="47"/>
      <c r="AW41" s="47"/>
    </row>
    <row r="42" spans="1:50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4"/>
      <c r="Q42" s="4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5"/>
      <c r="AI42" s="47"/>
      <c r="AJ42" s="47"/>
      <c r="AK42" s="47"/>
      <c r="AL42" s="47"/>
      <c r="AM42" s="47"/>
      <c r="AN42" s="47"/>
      <c r="AO42" s="47"/>
      <c r="AP42" s="47"/>
      <c r="AQ42" s="47"/>
      <c r="AR42" s="47"/>
      <c r="AS42" s="47"/>
      <c r="AT42" s="47"/>
      <c r="AU42" s="47"/>
      <c r="AV42" s="47"/>
      <c r="AW42" s="47"/>
    </row>
    <row r="43" spans="1:50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4"/>
      <c r="Q43" s="4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5"/>
      <c r="AI43" s="47"/>
      <c r="AJ43" s="47"/>
      <c r="AK43" s="47"/>
      <c r="AL43" s="47"/>
      <c r="AM43" s="47"/>
      <c r="AN43" s="47"/>
      <c r="AO43" s="47"/>
      <c r="AP43" s="47"/>
      <c r="AQ43" s="47"/>
      <c r="AR43" s="47"/>
      <c r="AS43" s="47"/>
      <c r="AT43" s="47"/>
      <c r="AU43" s="47"/>
      <c r="AV43" s="47"/>
      <c r="AW43" s="47"/>
    </row>
    <row r="44" spans="1:50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4"/>
      <c r="Q44" s="4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5"/>
      <c r="AI44" s="47"/>
      <c r="AJ44" s="47"/>
      <c r="AK44" s="47"/>
      <c r="AL44" s="47"/>
      <c r="AM44" s="47"/>
      <c r="AN44" s="47"/>
      <c r="AO44" s="47"/>
      <c r="AP44" s="47"/>
      <c r="AQ44" s="47"/>
      <c r="AR44" s="47"/>
      <c r="AS44" s="47"/>
      <c r="AT44" s="47"/>
      <c r="AU44" s="47"/>
      <c r="AV44" s="47"/>
      <c r="AW44" s="47"/>
    </row>
    <row r="45" spans="1:50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4"/>
      <c r="Q45" s="4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5"/>
      <c r="AI45" s="47"/>
      <c r="AJ45" s="47"/>
      <c r="AK45" s="47"/>
      <c r="AL45" s="47"/>
      <c r="AM45" s="47"/>
      <c r="AN45" s="47"/>
      <c r="AO45" s="47"/>
      <c r="AP45" s="47"/>
      <c r="AQ45" s="47"/>
      <c r="AR45" s="47"/>
      <c r="AS45" s="47"/>
      <c r="AT45" s="47"/>
      <c r="AU45" s="47"/>
      <c r="AV45" s="47"/>
      <c r="AW45" s="47"/>
      <c r="AX45" s="47"/>
    </row>
    <row r="46" spans="1:50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4"/>
      <c r="Q46" s="4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5"/>
      <c r="AI46" s="47"/>
      <c r="AJ46" s="47"/>
      <c r="AK46" s="47"/>
      <c r="AL46" s="47"/>
      <c r="AM46" s="47"/>
      <c r="AN46" s="47"/>
      <c r="AO46" s="47"/>
      <c r="AP46" s="47"/>
      <c r="AQ46" s="47"/>
      <c r="AR46" s="47"/>
      <c r="AS46" s="47"/>
      <c r="AT46" s="47"/>
      <c r="AU46" s="47"/>
      <c r="AV46" s="47"/>
      <c r="AW46" s="47"/>
      <c r="AX46" s="47"/>
    </row>
    <row r="47" spans="1:50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4"/>
      <c r="Q47" s="4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5"/>
      <c r="AI47" s="47"/>
      <c r="AJ47" s="47"/>
      <c r="AK47" s="47"/>
      <c r="AL47" s="47"/>
      <c r="AM47" s="47"/>
      <c r="AN47" s="47"/>
      <c r="AO47" s="47"/>
      <c r="AP47" s="47"/>
      <c r="AQ47" s="47"/>
      <c r="AR47" s="47"/>
      <c r="AS47" s="47"/>
      <c r="AT47" s="47"/>
      <c r="AU47" s="47"/>
      <c r="AV47" s="47"/>
      <c r="AW47" s="47"/>
      <c r="AX47" s="47"/>
    </row>
    <row r="48" spans="1:50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4"/>
      <c r="Q48" s="4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5"/>
      <c r="AI48" s="47"/>
      <c r="AJ48" s="47"/>
      <c r="AK48" s="47"/>
      <c r="AL48" s="47"/>
      <c r="AM48" s="47"/>
      <c r="AN48" s="47"/>
      <c r="AO48" s="47"/>
      <c r="AP48" s="47"/>
      <c r="AQ48" s="47"/>
      <c r="AR48" s="47"/>
      <c r="AS48" s="47"/>
      <c r="AT48" s="47"/>
      <c r="AU48" s="47"/>
      <c r="AV48" s="47"/>
      <c r="AW48" s="47"/>
      <c r="AX48" s="47"/>
    </row>
    <row r="49" spans="1:50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4"/>
      <c r="Q49" s="4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5"/>
      <c r="AI49" s="47"/>
      <c r="AJ49" s="47"/>
      <c r="AK49" s="47"/>
      <c r="AL49" s="47"/>
      <c r="AM49" s="47"/>
      <c r="AN49" s="47"/>
      <c r="AO49" s="47"/>
      <c r="AP49" s="47"/>
      <c r="AQ49" s="47"/>
      <c r="AR49" s="47"/>
      <c r="AS49" s="47"/>
      <c r="AT49" s="47"/>
      <c r="AU49" s="47"/>
      <c r="AV49" s="47"/>
      <c r="AW49" s="47"/>
      <c r="AX49" s="47"/>
    </row>
    <row r="50" spans="1:50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4"/>
      <c r="Q50" s="4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5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47"/>
      <c r="AW50" s="47"/>
      <c r="AX50" s="47"/>
    </row>
    <row r="51" spans="1:50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4"/>
      <c r="Q51" s="4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5"/>
      <c r="AI51" s="47"/>
      <c r="AJ51" s="47"/>
      <c r="AK51" s="47"/>
      <c r="AL51" s="47"/>
      <c r="AM51" s="47"/>
      <c r="AN51" s="47"/>
      <c r="AO51" s="47"/>
      <c r="AP51" s="47"/>
      <c r="AQ51" s="47"/>
      <c r="AR51" s="47"/>
      <c r="AS51" s="47"/>
      <c r="AT51" s="47"/>
      <c r="AU51" s="47"/>
      <c r="AV51" s="47"/>
      <c r="AW51" s="47"/>
      <c r="AX51" s="47"/>
    </row>
    <row r="52" spans="1:50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4"/>
      <c r="Q52" s="4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5"/>
      <c r="AI52" s="47"/>
      <c r="AJ52" s="47"/>
      <c r="AK52" s="47"/>
      <c r="AL52" s="47"/>
      <c r="AM52" s="47"/>
      <c r="AN52" s="47"/>
      <c r="AO52" s="47"/>
      <c r="AP52" s="47"/>
      <c r="AQ52" s="47"/>
      <c r="AR52" s="47"/>
      <c r="AS52" s="47"/>
      <c r="AT52" s="47"/>
      <c r="AU52" s="47"/>
      <c r="AV52" s="47"/>
      <c r="AW52" s="47"/>
      <c r="AX52" s="47"/>
    </row>
    <row r="53" spans="1:50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4"/>
      <c r="Q53" s="4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5"/>
      <c r="AI53" s="47"/>
      <c r="AJ53" s="47"/>
      <c r="AK53" s="47"/>
      <c r="AL53" s="47"/>
      <c r="AM53" s="47"/>
      <c r="AN53" s="47"/>
      <c r="AO53" s="47"/>
      <c r="AP53" s="47"/>
      <c r="AQ53" s="47"/>
      <c r="AR53" s="47"/>
      <c r="AS53" s="47"/>
      <c r="AT53" s="47"/>
      <c r="AU53" s="47"/>
      <c r="AV53" s="47"/>
      <c r="AW53" s="47"/>
      <c r="AX53" s="47"/>
    </row>
    <row r="54" spans="1:50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4"/>
      <c r="Q54" s="4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5"/>
      <c r="AI54" s="47"/>
      <c r="AJ54" s="47"/>
      <c r="AK54" s="47"/>
      <c r="AL54" s="47"/>
      <c r="AM54" s="47"/>
      <c r="AN54" s="47"/>
      <c r="AO54" s="47"/>
      <c r="AP54" s="47"/>
      <c r="AQ54" s="47"/>
      <c r="AR54" s="47"/>
      <c r="AS54" s="47"/>
      <c r="AT54" s="47"/>
      <c r="AU54" s="47"/>
      <c r="AV54" s="47"/>
      <c r="AW54" s="47"/>
      <c r="AX54" s="47"/>
    </row>
    <row r="55" spans="1:50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4"/>
      <c r="Q55" s="4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5"/>
      <c r="AI55" s="47"/>
      <c r="AJ55" s="47"/>
      <c r="AK55" s="47"/>
      <c r="AL55" s="47"/>
      <c r="AM55" s="47"/>
      <c r="AN55" s="47"/>
      <c r="AO55" s="47"/>
      <c r="AP55" s="47"/>
      <c r="AQ55" s="47"/>
      <c r="AR55" s="47"/>
      <c r="AS55" s="47"/>
      <c r="AT55" s="47"/>
      <c r="AU55" s="47"/>
      <c r="AV55" s="47"/>
      <c r="AW55" s="47"/>
      <c r="AX55" s="47"/>
    </row>
    <row r="56" spans="1:50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4"/>
      <c r="Q56" s="4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5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S56" s="47"/>
      <c r="AT56" s="47"/>
      <c r="AU56" s="47"/>
      <c r="AV56" s="47"/>
      <c r="AW56" s="47"/>
      <c r="AX56" s="47"/>
    </row>
    <row r="57" spans="1:50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4"/>
      <c r="Q57" s="4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5"/>
      <c r="AI57" s="47"/>
      <c r="AJ57" s="47"/>
      <c r="AK57" s="47"/>
      <c r="AL57" s="47"/>
      <c r="AM57" s="47"/>
      <c r="AN57" s="47"/>
      <c r="AO57" s="47"/>
      <c r="AP57" s="47"/>
      <c r="AQ57" s="47"/>
      <c r="AR57" s="47"/>
      <c r="AS57" s="47"/>
      <c r="AT57" s="47"/>
      <c r="AU57" s="47"/>
      <c r="AV57" s="47"/>
      <c r="AW57" s="47"/>
      <c r="AX57" s="47"/>
    </row>
    <row r="58" spans="1:50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4"/>
      <c r="Q58" s="4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5"/>
      <c r="AI58" s="47"/>
      <c r="AJ58" s="47"/>
      <c r="AK58" s="47"/>
      <c r="AL58" s="47"/>
      <c r="AM58" s="47"/>
      <c r="AN58" s="47"/>
      <c r="AO58" s="47"/>
      <c r="AP58" s="47"/>
      <c r="AQ58" s="47"/>
      <c r="AR58" s="47"/>
      <c r="AS58" s="47"/>
      <c r="AT58" s="47"/>
      <c r="AU58" s="47"/>
      <c r="AV58" s="47"/>
      <c r="AW58" s="47"/>
      <c r="AX58" s="47"/>
    </row>
    <row r="59" spans="1:50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4"/>
      <c r="Q59" s="4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5"/>
      <c r="AI59" s="47"/>
      <c r="AJ59" s="47"/>
      <c r="AK59" s="47"/>
      <c r="AL59" s="47"/>
      <c r="AM59" s="47"/>
      <c r="AN59" s="47"/>
      <c r="AO59" s="47"/>
      <c r="AP59" s="47"/>
      <c r="AQ59" s="47"/>
      <c r="AR59" s="47"/>
      <c r="AS59" s="47"/>
      <c r="AT59" s="47"/>
      <c r="AU59" s="47"/>
      <c r="AV59" s="47"/>
      <c r="AW59" s="47"/>
      <c r="AX59" s="47"/>
    </row>
    <row r="60" spans="1:50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4"/>
      <c r="Q60" s="4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5"/>
      <c r="AI60" s="47"/>
      <c r="AJ60" s="47"/>
      <c r="AK60" s="47"/>
      <c r="AL60" s="47"/>
      <c r="AM60" s="47"/>
      <c r="AN60" s="47"/>
      <c r="AO60" s="47"/>
      <c r="AP60" s="47"/>
      <c r="AQ60" s="47"/>
      <c r="AR60" s="47"/>
      <c r="AS60" s="47"/>
      <c r="AT60" s="47"/>
      <c r="AU60" s="47"/>
      <c r="AV60" s="47"/>
      <c r="AW60" s="47"/>
      <c r="AX60" s="47"/>
    </row>
    <row r="61" spans="1:50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4"/>
      <c r="Q61" s="4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5"/>
      <c r="AI61" s="47"/>
      <c r="AJ61" s="47"/>
      <c r="AK61" s="47"/>
      <c r="AL61" s="47"/>
      <c r="AM61" s="47"/>
      <c r="AN61" s="47"/>
      <c r="AO61" s="47"/>
      <c r="AP61" s="47"/>
      <c r="AQ61" s="47"/>
      <c r="AR61" s="47"/>
      <c r="AS61" s="47"/>
      <c r="AT61" s="47"/>
      <c r="AU61" s="47"/>
      <c r="AV61" s="47"/>
      <c r="AW61" s="47"/>
      <c r="AX61" s="47"/>
    </row>
    <row r="62" spans="1:50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4"/>
      <c r="Q62" s="4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5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  <c r="AT62" s="47"/>
      <c r="AU62" s="47"/>
      <c r="AV62" s="47"/>
      <c r="AW62" s="47"/>
      <c r="AX62" s="47"/>
    </row>
    <row r="63" spans="1:50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4"/>
      <c r="Q63" s="4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5"/>
      <c r="AI63" s="47"/>
      <c r="AJ63" s="47"/>
      <c r="AK63" s="47"/>
      <c r="AL63" s="47"/>
      <c r="AM63" s="47"/>
      <c r="AN63" s="47"/>
      <c r="AO63" s="47"/>
      <c r="AP63" s="47"/>
      <c r="AQ63" s="47"/>
      <c r="AR63" s="47"/>
      <c r="AS63" s="47"/>
      <c r="AT63" s="47"/>
      <c r="AU63" s="47"/>
      <c r="AV63" s="47"/>
      <c r="AW63" s="47"/>
      <c r="AX63" s="47"/>
    </row>
    <row r="64" spans="1:50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4"/>
      <c r="Q64" s="4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5"/>
      <c r="AI64" s="47"/>
      <c r="AJ64" s="47"/>
      <c r="AK64" s="47"/>
      <c r="AL64" s="47"/>
      <c r="AM64" s="47"/>
      <c r="AN64" s="47"/>
      <c r="AO64" s="47"/>
      <c r="AP64" s="47"/>
      <c r="AQ64" s="47"/>
      <c r="AR64" s="47"/>
      <c r="AS64" s="47"/>
      <c r="AT64" s="47"/>
      <c r="AU64" s="47"/>
      <c r="AV64" s="47"/>
      <c r="AW64" s="47"/>
      <c r="AX64" s="47"/>
    </row>
    <row r="65" spans="1:50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4"/>
      <c r="Q65" s="4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5"/>
      <c r="AI65" s="47"/>
      <c r="AJ65" s="47"/>
      <c r="AK65" s="47"/>
      <c r="AL65" s="47"/>
      <c r="AM65" s="47"/>
      <c r="AN65" s="47"/>
      <c r="AO65" s="47"/>
      <c r="AP65" s="47"/>
      <c r="AQ65" s="47"/>
      <c r="AR65" s="47"/>
      <c r="AS65" s="47"/>
      <c r="AT65" s="47"/>
      <c r="AU65" s="47"/>
      <c r="AV65" s="47"/>
      <c r="AW65" s="47"/>
      <c r="AX65" s="47"/>
    </row>
    <row r="66" spans="1:50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4"/>
      <c r="Q66" s="4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5"/>
      <c r="AI66" s="47"/>
      <c r="AJ66" s="47"/>
      <c r="AK66" s="47"/>
      <c r="AL66" s="47"/>
      <c r="AM66" s="47"/>
      <c r="AN66" s="47"/>
      <c r="AO66" s="47"/>
      <c r="AP66" s="47"/>
      <c r="AQ66" s="47"/>
      <c r="AR66" s="47"/>
      <c r="AS66" s="47"/>
      <c r="AT66" s="47"/>
      <c r="AU66" s="47"/>
      <c r="AV66" s="47"/>
      <c r="AW66" s="47"/>
      <c r="AX66" s="47"/>
    </row>
    <row r="67" spans="1:50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4"/>
      <c r="Q67" s="4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5"/>
      <c r="AI67" s="47"/>
      <c r="AJ67" s="47"/>
      <c r="AK67" s="47"/>
      <c r="AL67" s="47"/>
      <c r="AM67" s="47"/>
      <c r="AN67" s="47"/>
      <c r="AO67" s="47"/>
      <c r="AP67" s="47"/>
      <c r="AQ67" s="47"/>
      <c r="AR67" s="47"/>
      <c r="AS67" s="47"/>
      <c r="AT67" s="47"/>
      <c r="AU67" s="47"/>
      <c r="AV67" s="47"/>
      <c r="AW67" s="47"/>
      <c r="AX67" s="47"/>
    </row>
    <row r="68" spans="1:50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4"/>
      <c r="Q68" s="4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5"/>
      <c r="AI68" s="47"/>
      <c r="AJ68" s="47"/>
      <c r="AK68" s="47"/>
      <c r="AL68" s="47"/>
      <c r="AM68" s="47"/>
      <c r="AN68" s="47"/>
      <c r="AO68" s="47"/>
      <c r="AP68" s="47"/>
      <c r="AQ68" s="47"/>
      <c r="AR68" s="47"/>
      <c r="AS68" s="47"/>
      <c r="AT68" s="47"/>
      <c r="AU68" s="47"/>
      <c r="AV68" s="47"/>
      <c r="AW68" s="47"/>
      <c r="AX68" s="47"/>
    </row>
    <row r="69" spans="1:50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4"/>
      <c r="Q69" s="4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5"/>
      <c r="AI69" s="47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47"/>
      <c r="AU69" s="47"/>
      <c r="AV69" s="47"/>
      <c r="AW69" s="47"/>
      <c r="AX69" s="47"/>
    </row>
    <row r="70" spans="1:50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4"/>
      <c r="Q70" s="4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5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</row>
    <row r="71" spans="1:50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4"/>
      <c r="Q71" s="4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5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</row>
    <row r="72" spans="1:50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4"/>
      <c r="Q72" s="4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5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</row>
    <row r="73" spans="1:50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4"/>
      <c r="Q73" s="4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5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</row>
    <row r="74" spans="1:50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4"/>
      <c r="Q74" s="4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5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</row>
    <row r="75" spans="1:50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4"/>
      <c r="Q75" s="4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5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</row>
    <row r="76" spans="1:50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4"/>
      <c r="Q76" s="4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5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</row>
    <row r="77" spans="1:50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4"/>
      <c r="Q77" s="4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5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</row>
    <row r="78" spans="1:50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4"/>
      <c r="Q78" s="4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5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</row>
    <row r="79" spans="1:50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4"/>
      <c r="Q79" s="4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5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</row>
    <row r="80" spans="1:50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4"/>
      <c r="Q80" s="4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5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</row>
    <row r="81" spans="1:50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4"/>
      <c r="Q81" s="4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5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</row>
    <row r="82" spans="1:50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4"/>
      <c r="Q82" s="4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5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</row>
    <row r="83" spans="1:50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4"/>
      <c r="Q83" s="4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5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</row>
    <row r="84" spans="1:50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4"/>
      <c r="Q84" s="4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5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</row>
    <row r="85" spans="1:50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4"/>
      <c r="Q85" s="4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5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</row>
    <row r="86" spans="1:50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4"/>
      <c r="Q86" s="4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5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</row>
    <row r="87" spans="1:50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4"/>
      <c r="Q87" s="4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5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</row>
    <row r="88" spans="1:50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4"/>
      <c r="Q88" s="4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5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</row>
    <row r="89" spans="1:50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4"/>
      <c r="Q89" s="4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5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</row>
    <row r="90" spans="1:50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4"/>
      <c r="Q90" s="4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5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</row>
    <row r="91" spans="1:50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4"/>
      <c r="Q91" s="4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5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</row>
    <row r="92" spans="1:50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4"/>
      <c r="Q92" s="4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5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</row>
    <row r="93" spans="1:50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4"/>
      <c r="Q93" s="4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5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</row>
    <row r="94" spans="1:50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4"/>
      <c r="Q94" s="4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5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</row>
    <row r="95" spans="1:50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4"/>
      <c r="Q95" s="4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5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</row>
    <row r="96" spans="1:5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4"/>
      <c r="Q96" s="4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5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</row>
    <row r="97" spans="1:5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4"/>
      <c r="Q97" s="4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5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</row>
    <row r="98" spans="1:5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4"/>
      <c r="Q98" s="4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5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</row>
    <row r="99" spans="1:5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4"/>
      <c r="Q99" s="4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5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</row>
    <row r="100" spans="1:50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4"/>
      <c r="Q100" s="4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5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</row>
    <row r="101" spans="1:50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4"/>
      <c r="Q101" s="4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5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</row>
    <row r="102" spans="1:50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4"/>
      <c r="Q102" s="4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5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</row>
    <row r="103" spans="1:50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4"/>
      <c r="Q103" s="4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5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</row>
    <row r="104" spans="1:50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4"/>
      <c r="Q104" s="4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5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</row>
    <row r="105" spans="1:50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4"/>
      <c r="Q105" s="4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5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</row>
    <row r="106" spans="1:50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4"/>
      <c r="Q106" s="4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5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</row>
    <row r="107" spans="1:50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4"/>
      <c r="Q107" s="4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5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</row>
    <row r="108" spans="1:50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4"/>
      <c r="Q108" s="4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5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</row>
    <row r="109" spans="1:50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4"/>
      <c r="Q109" s="4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5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</row>
    <row r="110" spans="1:50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4"/>
      <c r="Q110" s="4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5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</row>
    <row r="111" spans="1:50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4"/>
      <c r="Q111" s="4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5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</row>
    <row r="112" spans="1:50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4"/>
      <c r="Q112" s="4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5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</row>
    <row r="113" spans="1:50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4"/>
      <c r="Q113" s="4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5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</row>
    <row r="114" spans="1:50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4"/>
      <c r="Q114" s="4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5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</row>
    <row r="115" spans="1:50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4"/>
      <c r="Q115" s="4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5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</row>
    <row r="116" spans="1:50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4"/>
      <c r="Q116" s="4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5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</row>
    <row r="117" spans="1:50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4"/>
      <c r="Q117" s="4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5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</row>
    <row r="118" spans="1:50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4"/>
      <c r="Q118" s="4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5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</row>
    <row r="119" spans="1:50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4"/>
      <c r="Q119" s="4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5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</row>
    <row r="120" spans="1:50" ht="200.1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4"/>
      <c r="Q120" s="4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5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</row>
    <row r="121" spans="1:50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4"/>
      <c r="Q121" s="4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5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</row>
    <row r="122" spans="1:50" ht="9.9499999999999993" customHeight="1">
      <c r="A122" s="53"/>
      <c r="B122" s="53"/>
      <c r="C122" s="53"/>
      <c r="D122" s="53"/>
      <c r="E122" s="53"/>
      <c r="F122" s="53"/>
      <c r="G122" s="53"/>
      <c r="H122" s="53"/>
      <c r="I122" s="53"/>
      <c r="J122" s="53"/>
      <c r="K122" s="53"/>
      <c r="L122" s="53"/>
      <c r="M122" s="53"/>
      <c r="N122" s="53"/>
      <c r="O122" s="53"/>
      <c r="P122" s="53"/>
      <c r="Q122" s="53"/>
      <c r="R122" s="53"/>
      <c r="S122" s="53"/>
      <c r="T122" s="53"/>
      <c r="U122" s="53"/>
      <c r="V122" s="53"/>
      <c r="W122" s="53"/>
      <c r="X122" s="53"/>
      <c r="Y122" s="53"/>
      <c r="Z122" s="53"/>
      <c r="AA122" s="53"/>
      <c r="AB122" s="53"/>
      <c r="AC122" s="53"/>
      <c r="AD122" s="53"/>
      <c r="AE122" s="53"/>
      <c r="AF122" s="53"/>
      <c r="AG122" s="53"/>
      <c r="AH122" s="53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</row>
    <row r="123" spans="1:50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1"/>
      <c r="AH123" s="11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</row>
    <row r="124" spans="1:50"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</row>
    <row r="125" spans="1:50"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</row>
  </sheetData>
  <sheetProtection sheet="1" objects="1" scenarios="1"/>
  <mergeCells count="16">
    <mergeCell ref="L19:M19"/>
    <mergeCell ref="D8:J8"/>
    <mergeCell ref="D28:J28"/>
    <mergeCell ref="L8:M8"/>
    <mergeCell ref="L18:M18"/>
    <mergeCell ref="L11:M11"/>
    <mergeCell ref="K14:N14"/>
    <mergeCell ref="L23:M23"/>
    <mergeCell ref="L24:M24"/>
    <mergeCell ref="L22:M22"/>
    <mergeCell ref="L20:M20"/>
    <mergeCell ref="C2:J2"/>
    <mergeCell ref="F12:J12"/>
    <mergeCell ref="D16:J16"/>
    <mergeCell ref="C4:J4"/>
    <mergeCell ref="C5:J5"/>
  </mergeCells>
  <phoneticPr fontId="2" type="noConversion"/>
  <conditionalFormatting sqref="E21 E25">
    <cfRule type="cellIs" dxfId="2" priority="4" stopIfTrue="1" operator="greaterThan">
      <formula>0</formula>
    </cfRule>
    <cfRule type="cellIs" dxfId="1" priority="5" stopIfTrue="1" operator="lessThan">
      <formula>0</formula>
    </cfRule>
  </conditionalFormatting>
  <conditionalFormatting sqref="E23 E27">
    <cfRule type="cellIs" dxfId="0" priority="6" stopIfTrue="1" operator="greaterThan">
      <formula>0</formula>
    </cfRule>
  </conditionalFormatting>
  <hyperlinks>
    <hyperlink ref="L11:M11" location="queponervan" tooltip="Datos a incluir y como calcularlos" display="¿Qué poner aquí?"/>
    <hyperlink ref="L18:M18" location="queeselvan" tooltip="Información sobre el V.A.N." display="¿Qué es el VAN?"/>
    <hyperlink ref="L19:M19" location="comosecalculavan" tooltip="Cálculo del VAN" display="¿Cómo se calcula?"/>
    <hyperlink ref="L20:M20" location="analisisvan" tooltip="Análisis del VAN resultante" display="Análisis resultado"/>
    <hyperlink ref="L22:M22" location="questir" tooltip="Información sobre este ratio" display="¿Qué es la TIR?"/>
    <hyperlink ref="L23:M23" location="comosecaltir" tooltip="Forma de cálculo y aplicación Excel" display="¿Cómo se calcula?"/>
    <hyperlink ref="L24:M24" location="anlaisistir" tooltip="Interpretar el resultado" display="Análisis resultados"/>
    <hyperlink ref="K14:M14" location="questir" tooltip="Información sobre este ratio" display="¿Qué es la TIR?"/>
    <hyperlink ref="K14:N14" location="tasadescuento" tooltip="¿Qué es y cómo se calcula?" display="La tasa de descuento"/>
  </hyperlinks>
  <printOptions horizontalCentered="1"/>
  <pageMargins left="0.78740157480314965" right="0.78740157480314965" top="0.98425196850393704" bottom="0.98425196850393704" header="0" footer="0"/>
  <pageSetup paperSize="9" orientation="landscape" horizontalDpi="4294967292" r:id="rId1"/>
  <headerFooter alignWithMargins="0"/>
  <ignoredErrors>
    <ignoredError sqref="E25" formulaRange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enableFormatConditionsCalculation="0">
    <tabColor indexed="51"/>
  </sheetPr>
  <dimension ref="A1:BY624"/>
  <sheetViews>
    <sheetView showGridLines="0" showRowColHeaders="0" showZeros="0" showOutlineSymbols="0" topLeftCell="B1" zoomScaleNormal="100" workbookViewId="0">
      <pane xSplit="29" ySplit="3" topLeftCell="AE426" activePane="bottomRight" state="frozen"/>
      <selection activeCell="B1" sqref="B1"/>
      <selection pane="topRight" activeCell="AE1" sqref="AE1"/>
      <selection pane="bottomLeft" activeCell="B4" sqref="B4"/>
      <selection pane="bottomRight" activeCell="A426" sqref="A426:A528"/>
    </sheetView>
  </sheetViews>
  <sheetFormatPr baseColWidth="10" defaultRowHeight="12.75"/>
  <cols>
    <col min="1" max="1" width="0" hidden="1" customWidth="1"/>
    <col min="2" max="2" width="1.5703125" customWidth="1"/>
    <col min="3" max="3" width="3.140625" customWidth="1"/>
    <col min="4" max="4" width="16.140625" bestFit="1" customWidth="1"/>
    <col min="6" max="6" width="13.28515625" bestFit="1" customWidth="1"/>
    <col min="9" max="9" width="13.28515625" bestFit="1" customWidth="1"/>
    <col min="10" max="10" width="38" customWidth="1"/>
    <col min="13" max="13" width="19.28515625" customWidth="1"/>
    <col min="15" max="15" width="2.7109375" customWidth="1"/>
  </cols>
  <sheetData>
    <row r="1" spans="1:77" ht="9.9499999999999993" customHeight="1" thickBot="1">
      <c r="A1" s="1"/>
      <c r="B1" s="1"/>
      <c r="C1" s="1"/>
      <c r="D1" s="1"/>
      <c r="E1" s="1"/>
      <c r="F1" s="1"/>
      <c r="G1" s="1"/>
      <c r="H1" s="1"/>
      <c r="I1" s="1"/>
      <c r="J1" s="1"/>
      <c r="K1" s="285"/>
      <c r="L1" s="285"/>
      <c r="M1" s="285"/>
      <c r="N1" s="285"/>
      <c r="O1" s="285"/>
      <c r="P1" s="285"/>
      <c r="Q1" s="285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5"/>
    </row>
    <row r="2" spans="1:77" ht="24.95" customHeight="1" thickTop="1">
      <c r="A2" s="1"/>
      <c r="B2" s="26"/>
      <c r="C2" s="414" t="s">
        <v>71</v>
      </c>
      <c r="D2" s="415"/>
      <c r="E2" s="415"/>
      <c r="F2" s="415"/>
      <c r="G2" s="415"/>
      <c r="H2" s="415"/>
      <c r="I2" s="415"/>
      <c r="J2" s="416"/>
      <c r="K2" s="276"/>
      <c r="L2" s="276"/>
      <c r="M2" s="276"/>
      <c r="N2" s="276"/>
      <c r="O2" s="286"/>
      <c r="P2" s="108"/>
      <c r="Q2" s="108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5"/>
    </row>
    <row r="3" spans="1:77" ht="2.1" customHeight="1">
      <c r="A3" s="1"/>
      <c r="B3" s="26"/>
      <c r="C3" s="180"/>
      <c r="D3" s="179"/>
      <c r="E3" s="179"/>
      <c r="F3" s="179"/>
      <c r="G3" s="179"/>
      <c r="H3" s="179"/>
      <c r="I3" s="179"/>
      <c r="J3" s="181"/>
      <c r="K3" s="277"/>
      <c r="L3" s="277"/>
      <c r="M3" s="277"/>
      <c r="N3" s="277"/>
      <c r="O3" s="286"/>
      <c r="P3" s="108"/>
      <c r="Q3" s="108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5"/>
    </row>
    <row r="4" spans="1:77" ht="20.100000000000001" customHeight="1" thickBot="1">
      <c r="A4" s="1"/>
      <c r="B4" s="26"/>
      <c r="C4" s="417" t="s">
        <v>72</v>
      </c>
      <c r="D4" s="418"/>
      <c r="E4" s="418"/>
      <c r="F4" s="418"/>
      <c r="G4" s="418"/>
      <c r="H4" s="418"/>
      <c r="I4" s="418"/>
      <c r="J4" s="419"/>
      <c r="K4" s="278"/>
      <c r="L4" s="278"/>
      <c r="M4" s="278"/>
      <c r="N4" s="278"/>
      <c r="O4" s="287"/>
      <c r="P4" s="108"/>
      <c r="Q4" s="108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5"/>
    </row>
    <row r="5" spans="1:77" ht="8.25" customHeight="1" thickTop="1">
      <c r="A5" s="1"/>
      <c r="B5" s="26"/>
      <c r="C5" s="190"/>
      <c r="D5" s="191"/>
      <c r="E5" s="191"/>
      <c r="F5" s="191"/>
      <c r="G5" s="191"/>
      <c r="H5" s="191"/>
      <c r="I5" s="191"/>
      <c r="J5" s="192"/>
      <c r="K5" s="110"/>
      <c r="L5" s="110"/>
      <c r="M5" s="110"/>
      <c r="N5" s="110"/>
      <c r="O5" s="110"/>
      <c r="P5" s="108"/>
      <c r="Q5" s="108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5"/>
    </row>
    <row r="6" spans="1:77" ht="18">
      <c r="A6" s="1"/>
      <c r="B6" s="26"/>
      <c r="C6" s="193"/>
      <c r="D6" s="304" t="s">
        <v>156</v>
      </c>
      <c r="E6" s="29"/>
      <c r="F6" s="27"/>
      <c r="G6" s="27"/>
      <c r="H6" s="27"/>
      <c r="I6" s="27"/>
      <c r="J6" s="194"/>
      <c r="K6" s="110"/>
      <c r="L6" s="110"/>
      <c r="M6" s="110"/>
      <c r="N6" s="110"/>
      <c r="O6" s="110"/>
      <c r="P6" s="108"/>
      <c r="Q6" s="108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5"/>
    </row>
    <row r="7" spans="1:77" ht="18">
      <c r="A7" s="1"/>
      <c r="B7" s="26"/>
      <c r="C7" s="193"/>
      <c r="D7" s="305" t="s">
        <v>127</v>
      </c>
      <c r="E7" s="29"/>
      <c r="F7" s="27"/>
      <c r="G7" s="27"/>
      <c r="H7" s="27"/>
      <c r="I7" s="27"/>
      <c r="J7" s="194"/>
      <c r="K7" s="110"/>
      <c r="L7" s="110"/>
      <c r="M7" s="110"/>
      <c r="N7" s="110"/>
      <c r="O7" s="110"/>
      <c r="P7" s="108"/>
      <c r="Q7" s="108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5"/>
    </row>
    <row r="8" spans="1:77" s="186" customFormat="1">
      <c r="A8" s="182"/>
      <c r="B8" s="26"/>
      <c r="C8" s="195"/>
      <c r="D8" s="57" t="s">
        <v>122</v>
      </c>
      <c r="E8" s="187"/>
      <c r="F8" s="57"/>
      <c r="G8" s="57"/>
      <c r="H8" s="57"/>
      <c r="I8" s="57"/>
      <c r="J8" s="196"/>
      <c r="K8" s="279"/>
      <c r="L8" s="279"/>
      <c r="M8" s="279"/>
      <c r="N8" s="279"/>
      <c r="O8" s="110"/>
      <c r="P8" s="108"/>
      <c r="Q8" s="108"/>
      <c r="R8" s="183"/>
      <c r="S8" s="183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  <c r="AE8" s="183"/>
      <c r="AF8" s="183"/>
      <c r="AG8" s="183"/>
      <c r="AH8" s="183"/>
      <c r="AI8" s="183"/>
      <c r="AJ8" s="183"/>
      <c r="AK8" s="183"/>
      <c r="AL8" s="183"/>
      <c r="AM8" s="183"/>
      <c r="AN8" s="183"/>
      <c r="AO8" s="183"/>
      <c r="AP8" s="183"/>
      <c r="AQ8" s="183"/>
      <c r="AR8" s="183"/>
      <c r="AS8" s="183"/>
      <c r="AT8" s="183"/>
      <c r="AU8" s="183"/>
      <c r="AV8" s="184"/>
      <c r="AW8" s="184"/>
      <c r="AX8" s="184"/>
      <c r="AY8" s="184"/>
      <c r="AZ8" s="184"/>
      <c r="BA8" s="184"/>
      <c r="BB8" s="184"/>
      <c r="BC8" s="184"/>
      <c r="BD8" s="184"/>
      <c r="BE8" s="184"/>
      <c r="BF8" s="184"/>
      <c r="BG8" s="184"/>
      <c r="BH8" s="184"/>
      <c r="BI8" s="184"/>
      <c r="BJ8" s="184"/>
      <c r="BK8" s="184"/>
      <c r="BL8" s="184"/>
      <c r="BM8" s="184"/>
      <c r="BN8" s="184"/>
      <c r="BO8" s="184"/>
      <c r="BP8" s="184"/>
      <c r="BQ8" s="184"/>
      <c r="BR8" s="184"/>
      <c r="BS8" s="184"/>
      <c r="BT8" s="184"/>
      <c r="BU8" s="184"/>
      <c r="BV8" s="184"/>
      <c r="BW8" s="184"/>
      <c r="BX8" s="184"/>
      <c r="BY8" s="185"/>
    </row>
    <row r="9" spans="1:77" s="186" customFormat="1">
      <c r="A9" s="182"/>
      <c r="B9" s="26"/>
      <c r="C9" s="195"/>
      <c r="D9" s="57" t="s">
        <v>123</v>
      </c>
      <c r="E9" s="187"/>
      <c r="F9" s="57"/>
      <c r="G9" s="57"/>
      <c r="H9" s="57"/>
      <c r="I9" s="57"/>
      <c r="J9" s="196"/>
      <c r="K9" s="279"/>
      <c r="L9" s="279"/>
      <c r="M9" s="279"/>
      <c r="N9" s="279"/>
      <c r="O9" s="110"/>
      <c r="P9" s="108"/>
      <c r="Q9" s="108"/>
      <c r="R9" s="183"/>
      <c r="S9" s="183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  <c r="AE9" s="183"/>
      <c r="AF9" s="183"/>
      <c r="AG9" s="183"/>
      <c r="AH9" s="183"/>
      <c r="AI9" s="183"/>
      <c r="AJ9" s="183"/>
      <c r="AK9" s="183"/>
      <c r="AL9" s="183"/>
      <c r="AM9" s="183"/>
      <c r="AN9" s="183"/>
      <c r="AO9" s="183"/>
      <c r="AP9" s="183"/>
      <c r="AQ9" s="183"/>
      <c r="AR9" s="183"/>
      <c r="AS9" s="183"/>
      <c r="AT9" s="183"/>
      <c r="AU9" s="183"/>
      <c r="AV9" s="184"/>
      <c r="AW9" s="184"/>
      <c r="AX9" s="184"/>
      <c r="AY9" s="184"/>
      <c r="AZ9" s="184"/>
      <c r="BA9" s="184"/>
      <c r="BB9" s="184"/>
      <c r="BC9" s="184"/>
      <c r="BD9" s="184"/>
      <c r="BE9" s="184"/>
      <c r="BF9" s="184"/>
      <c r="BG9" s="184"/>
      <c r="BH9" s="184"/>
      <c r="BI9" s="184"/>
      <c r="BJ9" s="184"/>
      <c r="BK9" s="184"/>
      <c r="BL9" s="184"/>
      <c r="BM9" s="184"/>
      <c r="BN9" s="184"/>
      <c r="BO9" s="184"/>
      <c r="BP9" s="184"/>
      <c r="BQ9" s="184"/>
      <c r="BR9" s="184"/>
      <c r="BS9" s="184"/>
      <c r="BT9" s="184"/>
      <c r="BU9" s="184"/>
      <c r="BV9" s="184"/>
      <c r="BW9" s="184"/>
      <c r="BX9" s="184"/>
      <c r="BY9" s="185"/>
    </row>
    <row r="10" spans="1:77" s="186" customFormat="1">
      <c r="A10" s="182"/>
      <c r="B10" s="26"/>
      <c r="C10" s="195"/>
      <c r="D10" s="57" t="s">
        <v>124</v>
      </c>
      <c r="E10" s="187"/>
      <c r="F10" s="57"/>
      <c r="G10" s="57"/>
      <c r="H10" s="57"/>
      <c r="I10" s="57"/>
      <c r="J10" s="196"/>
      <c r="K10" s="279"/>
      <c r="L10" s="279"/>
      <c r="M10" s="279"/>
      <c r="N10" s="279"/>
      <c r="O10" s="110"/>
      <c r="P10" s="108"/>
      <c r="Q10" s="108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  <c r="AF10" s="183"/>
      <c r="AG10" s="183"/>
      <c r="AH10" s="183"/>
      <c r="AI10" s="183"/>
      <c r="AJ10" s="183"/>
      <c r="AK10" s="183"/>
      <c r="AL10" s="183"/>
      <c r="AM10" s="183"/>
      <c r="AN10" s="183"/>
      <c r="AO10" s="183"/>
      <c r="AP10" s="183"/>
      <c r="AQ10" s="183"/>
      <c r="AR10" s="183"/>
      <c r="AS10" s="183"/>
      <c r="AT10" s="183"/>
      <c r="AU10" s="183"/>
      <c r="AV10" s="184"/>
      <c r="AW10" s="184"/>
      <c r="AX10" s="184"/>
      <c r="AY10" s="184"/>
      <c r="AZ10" s="184"/>
      <c r="BA10" s="184"/>
      <c r="BB10" s="184"/>
      <c r="BC10" s="184"/>
      <c r="BD10" s="184"/>
      <c r="BE10" s="184"/>
      <c r="BF10" s="184"/>
      <c r="BG10" s="184"/>
      <c r="BH10" s="184"/>
      <c r="BI10" s="184"/>
      <c r="BJ10" s="184"/>
      <c r="BK10" s="184"/>
      <c r="BL10" s="184"/>
      <c r="BM10" s="184"/>
      <c r="BN10" s="184"/>
      <c r="BO10" s="184"/>
      <c r="BP10" s="184"/>
      <c r="BQ10" s="184"/>
      <c r="BR10" s="184"/>
      <c r="BS10" s="184"/>
      <c r="BT10" s="184"/>
      <c r="BU10" s="184"/>
      <c r="BV10" s="184"/>
      <c r="BW10" s="184"/>
      <c r="BX10" s="184"/>
      <c r="BY10" s="185"/>
    </row>
    <row r="11" spans="1:77" s="186" customFormat="1">
      <c r="A11" s="182"/>
      <c r="B11" s="26"/>
      <c r="C11" s="195"/>
      <c r="D11" s="57" t="s">
        <v>125</v>
      </c>
      <c r="E11" s="187"/>
      <c r="F11" s="57"/>
      <c r="G11" s="57"/>
      <c r="H11" s="57"/>
      <c r="I11" s="57"/>
      <c r="J11" s="196"/>
      <c r="K11" s="279"/>
      <c r="L11" s="279"/>
      <c r="M11" s="279"/>
      <c r="N11" s="279"/>
      <c r="O11" s="110"/>
      <c r="P11" s="108"/>
      <c r="Q11" s="108"/>
      <c r="R11" s="183"/>
      <c r="S11" s="183"/>
      <c r="T11" s="183"/>
      <c r="U11" s="183"/>
      <c r="V11" s="183"/>
      <c r="W11" s="183"/>
      <c r="X11" s="183"/>
      <c r="Y11" s="183"/>
      <c r="Z11" s="183"/>
      <c r="AA11" s="183"/>
      <c r="AB11" s="183"/>
      <c r="AC11" s="183"/>
      <c r="AD11" s="183"/>
      <c r="AE11" s="183"/>
      <c r="AF11" s="183"/>
      <c r="AG11" s="183"/>
      <c r="AH11" s="183"/>
      <c r="AI11" s="183"/>
      <c r="AJ11" s="183"/>
      <c r="AK11" s="183"/>
      <c r="AL11" s="183"/>
      <c r="AM11" s="183"/>
      <c r="AN11" s="183"/>
      <c r="AO11" s="183"/>
      <c r="AP11" s="183"/>
      <c r="AQ11" s="183"/>
      <c r="AR11" s="183"/>
      <c r="AS11" s="183"/>
      <c r="AT11" s="183"/>
      <c r="AU11" s="183"/>
      <c r="AV11" s="184"/>
      <c r="AW11" s="184"/>
      <c r="AX11" s="184"/>
      <c r="AY11" s="184"/>
      <c r="AZ11" s="184"/>
      <c r="BA11" s="184"/>
      <c r="BB11" s="184"/>
      <c r="BC11" s="184"/>
      <c r="BD11" s="184"/>
      <c r="BE11" s="184"/>
      <c r="BF11" s="184"/>
      <c r="BG11" s="184"/>
      <c r="BH11" s="184"/>
      <c r="BI11" s="184"/>
      <c r="BJ11" s="184"/>
      <c r="BK11" s="184"/>
      <c r="BL11" s="184"/>
      <c r="BM11" s="184"/>
      <c r="BN11" s="184"/>
      <c r="BO11" s="184"/>
      <c r="BP11" s="184"/>
      <c r="BQ11" s="184"/>
      <c r="BR11" s="184"/>
      <c r="BS11" s="184"/>
      <c r="BT11" s="184"/>
      <c r="BU11" s="184"/>
      <c r="BV11" s="184"/>
      <c r="BW11" s="184"/>
      <c r="BX11" s="184"/>
      <c r="BY11" s="185"/>
    </row>
    <row r="12" spans="1:77" s="186" customFormat="1" ht="6.75" customHeight="1">
      <c r="A12" s="182"/>
      <c r="B12" s="26"/>
      <c r="C12" s="197"/>
      <c r="D12" s="57"/>
      <c r="E12" s="188"/>
      <c r="F12" s="188"/>
      <c r="G12" s="188"/>
      <c r="H12" s="188"/>
      <c r="I12" s="188"/>
      <c r="J12" s="198"/>
      <c r="K12" s="279"/>
      <c r="L12" s="279"/>
      <c r="M12" s="279"/>
      <c r="N12" s="279"/>
      <c r="O12" s="110"/>
      <c r="P12" s="108"/>
      <c r="Q12" s="108"/>
      <c r="R12" s="183"/>
      <c r="S12" s="183"/>
      <c r="T12" s="183"/>
      <c r="U12" s="183"/>
      <c r="V12" s="183"/>
      <c r="W12" s="183"/>
      <c r="X12" s="183"/>
      <c r="Y12" s="183"/>
      <c r="Z12" s="183"/>
      <c r="AA12" s="183"/>
      <c r="AB12" s="183"/>
      <c r="AC12" s="183"/>
      <c r="AD12" s="183"/>
      <c r="AE12" s="183"/>
      <c r="AF12" s="183"/>
      <c r="AG12" s="183"/>
      <c r="AH12" s="183"/>
      <c r="AI12" s="183"/>
      <c r="AJ12" s="183"/>
      <c r="AK12" s="183"/>
      <c r="AL12" s="183"/>
      <c r="AM12" s="183"/>
      <c r="AN12" s="183"/>
      <c r="AO12" s="183"/>
      <c r="AP12" s="183"/>
      <c r="AQ12" s="183"/>
      <c r="AR12" s="183"/>
      <c r="AS12" s="183"/>
      <c r="AT12" s="183"/>
      <c r="AU12" s="183"/>
      <c r="AV12" s="184"/>
      <c r="AW12" s="184"/>
      <c r="AX12" s="184"/>
      <c r="AY12" s="184"/>
      <c r="AZ12" s="184"/>
      <c r="BA12" s="184"/>
      <c r="BB12" s="184"/>
      <c r="BC12" s="184"/>
      <c r="BD12" s="184"/>
      <c r="BE12" s="184"/>
      <c r="BF12" s="184"/>
      <c r="BG12" s="184"/>
      <c r="BH12" s="184"/>
      <c r="BI12" s="184"/>
      <c r="BJ12" s="184"/>
      <c r="BK12" s="184"/>
      <c r="BL12" s="184"/>
      <c r="BM12" s="184"/>
      <c r="BN12" s="184"/>
      <c r="BO12" s="184"/>
      <c r="BP12" s="184"/>
      <c r="BQ12" s="184"/>
      <c r="BR12" s="184"/>
      <c r="BS12" s="184"/>
      <c r="BT12" s="184"/>
      <c r="BU12" s="184"/>
      <c r="BV12" s="184"/>
      <c r="BW12" s="184"/>
      <c r="BX12" s="184"/>
      <c r="BY12" s="185"/>
    </row>
    <row r="13" spans="1:77" s="186" customFormat="1" ht="24.75" customHeight="1">
      <c r="A13" s="182"/>
      <c r="B13" s="26"/>
      <c r="C13" s="197"/>
      <c r="D13" s="57"/>
      <c r="E13" s="199" t="s">
        <v>126</v>
      </c>
      <c r="F13" s="200"/>
      <c r="G13" s="188"/>
      <c r="H13" s="188"/>
      <c r="I13" s="188"/>
      <c r="J13" s="198"/>
      <c r="K13" s="279"/>
      <c r="L13" s="279"/>
      <c r="M13" s="279"/>
      <c r="N13" s="279"/>
      <c r="O13" s="110"/>
      <c r="P13" s="108"/>
      <c r="Q13" s="108"/>
      <c r="R13" s="183"/>
      <c r="S13" s="183"/>
      <c r="T13" s="183"/>
      <c r="U13" s="183"/>
      <c r="V13" s="183"/>
      <c r="W13" s="183"/>
      <c r="X13" s="183"/>
      <c r="Y13" s="183"/>
      <c r="Z13" s="183"/>
      <c r="AA13" s="183"/>
      <c r="AB13" s="183"/>
      <c r="AC13" s="183"/>
      <c r="AD13" s="183"/>
      <c r="AE13" s="183"/>
      <c r="AF13" s="183"/>
      <c r="AG13" s="183"/>
      <c r="AH13" s="183"/>
      <c r="AI13" s="183"/>
      <c r="AJ13" s="183"/>
      <c r="AK13" s="183"/>
      <c r="AL13" s="183"/>
      <c r="AM13" s="183"/>
      <c r="AN13" s="183"/>
      <c r="AO13" s="183"/>
      <c r="AP13" s="183"/>
      <c r="AQ13" s="183"/>
      <c r="AR13" s="183"/>
      <c r="AS13" s="183"/>
      <c r="AT13" s="183"/>
      <c r="AU13" s="183"/>
      <c r="AV13" s="184"/>
      <c r="AW13" s="184"/>
      <c r="AX13" s="184"/>
      <c r="AY13" s="184"/>
      <c r="AZ13" s="184"/>
      <c r="BA13" s="184"/>
      <c r="BB13" s="184"/>
      <c r="BC13" s="184"/>
      <c r="BD13" s="184"/>
      <c r="BE13" s="184"/>
      <c r="BF13" s="184"/>
      <c r="BG13" s="184"/>
      <c r="BH13" s="184"/>
      <c r="BI13" s="184"/>
      <c r="BJ13" s="184"/>
      <c r="BK13" s="184"/>
      <c r="BL13" s="184"/>
      <c r="BM13" s="184"/>
      <c r="BN13" s="184"/>
      <c r="BO13" s="184"/>
      <c r="BP13" s="184"/>
      <c r="BQ13" s="184"/>
      <c r="BR13" s="184"/>
      <c r="BS13" s="184"/>
      <c r="BT13" s="184"/>
      <c r="BU13" s="184"/>
      <c r="BV13" s="184"/>
      <c r="BW13" s="184"/>
      <c r="BX13" s="184"/>
      <c r="BY13" s="185"/>
    </row>
    <row r="14" spans="1:77" ht="9.9499999999999993" customHeight="1">
      <c r="A14" s="1"/>
      <c r="B14" s="26"/>
      <c r="C14" s="201"/>
      <c r="D14" s="202"/>
      <c r="E14" s="202"/>
      <c r="F14" s="202"/>
      <c r="G14" s="202"/>
      <c r="H14" s="202"/>
      <c r="I14" s="202"/>
      <c r="J14" s="203"/>
      <c r="K14" s="279"/>
      <c r="L14" s="279"/>
      <c r="M14" s="279"/>
      <c r="N14" s="279"/>
      <c r="O14" s="279"/>
      <c r="P14" s="108"/>
      <c r="Q14" s="108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5"/>
    </row>
    <row r="15" spans="1:77" ht="20.100000000000001" customHeight="1" thickBot="1">
      <c r="A15" s="1"/>
      <c r="B15" s="26"/>
      <c r="C15" s="417" t="s">
        <v>26</v>
      </c>
      <c r="D15" s="418"/>
      <c r="E15" s="418"/>
      <c r="F15" s="418"/>
      <c r="G15" s="418"/>
      <c r="H15" s="418"/>
      <c r="I15" s="418"/>
      <c r="J15" s="419"/>
      <c r="K15" s="288"/>
      <c r="L15" s="288"/>
      <c r="M15" s="288"/>
      <c r="N15" s="288"/>
      <c r="O15" s="279"/>
      <c r="P15" s="108"/>
      <c r="Q15" s="108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5"/>
    </row>
    <row r="16" spans="1:77" ht="15" customHeight="1" thickTop="1">
      <c r="A16" s="1"/>
      <c r="B16" s="26"/>
      <c r="C16" s="206"/>
      <c r="D16" s="207"/>
      <c r="E16" s="207"/>
      <c r="F16" s="207"/>
      <c r="G16" s="207"/>
      <c r="H16" s="207"/>
      <c r="I16" s="207"/>
      <c r="J16" s="208"/>
      <c r="K16" s="279"/>
      <c r="L16" s="279"/>
      <c r="M16" s="279"/>
      <c r="N16" s="279"/>
      <c r="O16" s="279"/>
      <c r="P16" s="108"/>
      <c r="Q16" s="108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5"/>
    </row>
    <row r="17" spans="1:77" ht="15" customHeight="1">
      <c r="A17" s="1"/>
      <c r="B17" s="26"/>
      <c r="C17" s="195"/>
      <c r="D17" s="304" t="s">
        <v>128</v>
      </c>
      <c r="E17" s="173"/>
      <c r="F17" s="173"/>
      <c r="G17" s="173"/>
      <c r="H17" s="173"/>
      <c r="I17" s="173"/>
      <c r="J17" s="209"/>
      <c r="K17" s="280"/>
      <c r="L17" s="280"/>
      <c r="M17" s="280"/>
      <c r="N17" s="280"/>
      <c r="O17" s="279"/>
      <c r="P17" s="108"/>
      <c r="Q17" s="108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5"/>
    </row>
    <row r="18" spans="1:77" ht="14.25" customHeight="1">
      <c r="A18" s="1"/>
      <c r="B18" s="26"/>
      <c r="C18" s="195"/>
      <c r="D18" s="189" t="s">
        <v>107</v>
      </c>
      <c r="E18" s="174"/>
      <c r="F18" s="174"/>
      <c r="G18" s="174"/>
      <c r="H18" s="174"/>
      <c r="I18" s="174"/>
      <c r="J18" s="210"/>
      <c r="K18" s="281"/>
      <c r="L18" s="281"/>
      <c r="M18" s="281"/>
      <c r="N18" s="281"/>
      <c r="O18" s="279"/>
      <c r="P18" s="108"/>
      <c r="Q18" s="108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5"/>
    </row>
    <row r="19" spans="1:77" ht="12" customHeight="1">
      <c r="A19" s="1"/>
      <c r="B19" s="26"/>
      <c r="C19" s="195"/>
      <c r="D19" s="189" t="s">
        <v>108</v>
      </c>
      <c r="E19" s="174"/>
      <c r="F19" s="174"/>
      <c r="G19" s="174"/>
      <c r="H19" s="174"/>
      <c r="I19" s="174"/>
      <c r="J19" s="210"/>
      <c r="K19" s="281"/>
      <c r="L19" s="281"/>
      <c r="M19" s="281"/>
      <c r="N19" s="281"/>
      <c r="O19" s="279"/>
      <c r="P19" s="108"/>
      <c r="Q19" s="108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5"/>
    </row>
    <row r="20" spans="1:77" ht="9" customHeight="1">
      <c r="A20" s="1"/>
      <c r="B20" s="26"/>
      <c r="C20" s="195"/>
      <c r="D20" s="189"/>
      <c r="E20" s="57"/>
      <c r="F20" s="57"/>
      <c r="G20" s="57"/>
      <c r="H20" s="57"/>
      <c r="I20" s="57"/>
      <c r="J20" s="196"/>
      <c r="K20" s="279"/>
      <c r="L20" s="279"/>
      <c r="M20" s="279"/>
      <c r="N20" s="279"/>
      <c r="O20" s="279"/>
      <c r="P20" s="108"/>
      <c r="Q20" s="108"/>
      <c r="R20" s="2"/>
      <c r="S20" s="55"/>
      <c r="T20" s="56"/>
      <c r="U20" s="2"/>
      <c r="V20" s="3"/>
      <c r="W20" s="3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5"/>
    </row>
    <row r="21" spans="1:77" ht="12.75" customHeight="1">
      <c r="A21" s="1"/>
      <c r="B21" s="26"/>
      <c r="C21" s="195"/>
      <c r="D21" s="204" t="s">
        <v>109</v>
      </c>
      <c r="E21" s="58"/>
      <c r="F21" s="57"/>
      <c r="G21" s="57"/>
      <c r="H21" s="57"/>
      <c r="I21" s="57"/>
      <c r="J21" s="196"/>
      <c r="K21" s="279"/>
      <c r="L21" s="285"/>
      <c r="M21" s="285"/>
      <c r="N21" s="279"/>
      <c r="O21" s="279"/>
      <c r="P21" s="108"/>
      <c r="Q21" s="108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5"/>
    </row>
    <row r="22" spans="1:77" ht="15" customHeight="1">
      <c r="A22" s="1"/>
      <c r="B22" s="26"/>
      <c r="C22" s="195"/>
      <c r="D22" s="59"/>
      <c r="E22" s="58"/>
      <c r="F22" s="57"/>
      <c r="G22" s="57"/>
      <c r="H22" s="205" t="s">
        <v>106</v>
      </c>
      <c r="I22" s="54"/>
      <c r="J22" s="196"/>
      <c r="K22" s="282"/>
      <c r="L22" s="285"/>
      <c r="M22" s="285"/>
      <c r="N22" s="283"/>
      <c r="O22" s="279"/>
      <c r="P22" s="285"/>
      <c r="Q22" s="108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5"/>
    </row>
    <row r="23" spans="1:77" ht="15" customHeight="1">
      <c r="A23" s="1"/>
      <c r="B23" s="26"/>
      <c r="C23" s="195"/>
      <c r="D23" s="57"/>
      <c r="E23" s="57"/>
      <c r="F23" s="57"/>
      <c r="G23" s="57"/>
      <c r="H23" s="57"/>
      <c r="I23" s="57"/>
      <c r="J23" s="196"/>
      <c r="K23" s="279"/>
      <c r="L23" s="279"/>
      <c r="M23" s="279"/>
      <c r="N23" s="279"/>
      <c r="O23" s="279"/>
      <c r="P23" s="108"/>
      <c r="Q23" s="108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5"/>
    </row>
    <row r="24" spans="1:77" ht="9.9499999999999993" customHeight="1" thickBot="1">
      <c r="A24" s="1"/>
      <c r="B24" s="26"/>
      <c r="C24" s="195"/>
      <c r="D24" s="57"/>
      <c r="E24" s="57"/>
      <c r="F24" s="57"/>
      <c r="G24" s="57"/>
      <c r="H24" s="57"/>
      <c r="I24" s="57"/>
      <c r="J24" s="196"/>
      <c r="K24" s="279"/>
      <c r="L24" s="279"/>
      <c r="M24" s="279"/>
      <c r="N24" s="279"/>
      <c r="O24" s="279"/>
      <c r="P24" s="108"/>
      <c r="Q24" s="108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5"/>
    </row>
    <row r="25" spans="1:77" ht="20.100000000000001" customHeight="1" thickTop="1" thickBot="1">
      <c r="A25" s="1"/>
      <c r="B25" s="26"/>
      <c r="C25" s="420" t="s">
        <v>27</v>
      </c>
      <c r="D25" s="421"/>
      <c r="E25" s="421"/>
      <c r="F25" s="421"/>
      <c r="G25" s="421"/>
      <c r="H25" s="421"/>
      <c r="I25" s="421"/>
      <c r="J25" s="422"/>
      <c r="K25" s="288"/>
      <c r="L25" s="288"/>
      <c r="M25" s="288"/>
      <c r="N25" s="288"/>
      <c r="O25" s="279"/>
      <c r="P25" s="108"/>
      <c r="Q25" s="108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5"/>
    </row>
    <row r="26" spans="1:77" ht="15" thickTop="1">
      <c r="A26" s="1"/>
      <c r="B26" s="32"/>
      <c r="C26" s="206"/>
      <c r="D26" s="207"/>
      <c r="E26" s="207"/>
      <c r="F26" s="207"/>
      <c r="G26" s="207"/>
      <c r="H26" s="207"/>
      <c r="I26" s="207"/>
      <c r="J26" s="208"/>
      <c r="K26" s="279"/>
      <c r="L26" s="279"/>
      <c r="M26" s="279"/>
      <c r="N26" s="279"/>
      <c r="O26" s="279"/>
      <c r="P26" s="289"/>
      <c r="Q26" s="289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45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5"/>
    </row>
    <row r="27" spans="1:77" ht="14.25">
      <c r="A27" s="1"/>
      <c r="B27" s="32"/>
      <c r="C27" s="195"/>
      <c r="D27" s="57"/>
      <c r="E27" s="57"/>
      <c r="F27" s="57"/>
      <c r="G27" s="57"/>
      <c r="H27" s="57"/>
      <c r="I27" s="57"/>
      <c r="J27" s="196"/>
      <c r="K27" s="279"/>
      <c r="L27" s="279"/>
      <c r="M27" s="279"/>
      <c r="N27" s="279"/>
      <c r="O27" s="279"/>
      <c r="P27" s="289"/>
      <c r="Q27" s="289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45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5"/>
    </row>
    <row r="28" spans="1:77" ht="14.25">
      <c r="A28" s="1"/>
      <c r="B28" s="32"/>
      <c r="C28" s="195"/>
      <c r="D28" s="57"/>
      <c r="E28" s="57"/>
      <c r="F28" s="57"/>
      <c r="G28" s="57"/>
      <c r="H28" s="57"/>
      <c r="I28" s="57"/>
      <c r="J28" s="196"/>
      <c r="K28" s="279"/>
      <c r="L28" s="279"/>
      <c r="M28" s="279"/>
      <c r="N28" s="279"/>
      <c r="O28" s="279"/>
      <c r="P28" s="289"/>
      <c r="Q28" s="289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45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5"/>
    </row>
    <row r="29" spans="1:77" ht="14.25">
      <c r="A29" s="1"/>
      <c r="B29" s="32"/>
      <c r="C29" s="195"/>
      <c r="D29" s="57"/>
      <c r="E29" s="57"/>
      <c r="F29" s="57"/>
      <c r="G29" s="57"/>
      <c r="H29" s="57"/>
      <c r="I29" s="57"/>
      <c r="J29" s="196"/>
      <c r="K29" s="279"/>
      <c r="L29" s="279"/>
      <c r="M29" s="279"/>
      <c r="N29" s="279"/>
      <c r="O29" s="279"/>
      <c r="P29" s="289"/>
      <c r="Q29" s="289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45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5"/>
    </row>
    <row r="30" spans="1:77" ht="14.25">
      <c r="A30" s="1"/>
      <c r="B30" s="32"/>
      <c r="C30" s="195"/>
      <c r="D30" s="57"/>
      <c r="E30" s="57"/>
      <c r="F30" s="57"/>
      <c r="G30" s="57"/>
      <c r="H30" s="57"/>
      <c r="I30" s="57"/>
      <c r="J30" s="196"/>
      <c r="K30" s="279"/>
      <c r="L30" s="279"/>
      <c r="M30" s="279"/>
      <c r="N30" s="279"/>
      <c r="O30" s="279"/>
      <c r="P30" s="289"/>
      <c r="Q30" s="289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45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5"/>
    </row>
    <row r="31" spans="1:77" ht="14.25">
      <c r="A31" s="1"/>
      <c r="B31" s="32"/>
      <c r="C31" s="195"/>
      <c r="D31" s="57"/>
      <c r="E31" s="57"/>
      <c r="F31" s="57"/>
      <c r="G31" s="57"/>
      <c r="H31" s="57"/>
      <c r="I31" s="57"/>
      <c r="J31" s="196"/>
      <c r="K31" s="279"/>
      <c r="L31" s="279"/>
      <c r="M31" s="279"/>
      <c r="N31" s="279"/>
      <c r="O31" s="279"/>
      <c r="P31" s="289"/>
      <c r="Q31" s="289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45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5"/>
    </row>
    <row r="32" spans="1:77">
      <c r="A32" s="1"/>
      <c r="B32" s="26"/>
      <c r="C32" s="195"/>
      <c r="D32" s="57"/>
      <c r="E32" s="57"/>
      <c r="F32" s="57"/>
      <c r="G32" s="57"/>
      <c r="H32" s="57"/>
      <c r="I32" s="57"/>
      <c r="J32" s="196"/>
      <c r="K32" s="279"/>
      <c r="L32" s="279"/>
      <c r="M32" s="279"/>
      <c r="N32" s="279"/>
      <c r="O32" s="279"/>
      <c r="P32" s="108"/>
      <c r="Q32" s="108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5"/>
    </row>
    <row r="33" spans="1:77">
      <c r="A33" s="1"/>
      <c r="B33" s="26"/>
      <c r="C33" s="195"/>
      <c r="D33" s="57"/>
      <c r="E33" s="57"/>
      <c r="F33" s="57"/>
      <c r="G33" s="57"/>
      <c r="H33" s="57"/>
      <c r="I33" s="57"/>
      <c r="J33" s="196"/>
      <c r="K33" s="279"/>
      <c r="L33" s="279"/>
      <c r="M33" s="279"/>
      <c r="N33" s="279"/>
      <c r="O33" s="279"/>
      <c r="P33" s="108"/>
      <c r="Q33" s="108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5"/>
    </row>
    <row r="34" spans="1:77">
      <c r="A34" s="1"/>
      <c r="B34" s="26"/>
      <c r="C34" s="195"/>
      <c r="D34" s="57"/>
      <c r="E34" s="57"/>
      <c r="F34" s="57"/>
      <c r="G34" s="57"/>
      <c r="H34" s="57"/>
      <c r="I34" s="57"/>
      <c r="J34" s="196"/>
      <c r="K34" s="279"/>
      <c r="L34" s="279"/>
      <c r="M34" s="279"/>
      <c r="N34" s="279"/>
      <c r="O34" s="279"/>
      <c r="P34" s="108"/>
      <c r="Q34" s="108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5"/>
    </row>
    <row r="35" spans="1:77">
      <c r="A35" s="1"/>
      <c r="B35" s="26"/>
      <c r="C35" s="193"/>
      <c r="D35" s="27"/>
      <c r="E35" s="27"/>
      <c r="F35" s="27"/>
      <c r="G35" s="27"/>
      <c r="H35" s="27"/>
      <c r="I35" s="27"/>
      <c r="J35" s="194"/>
      <c r="K35" s="110"/>
      <c r="L35" s="110"/>
      <c r="M35" s="110"/>
      <c r="N35" s="110"/>
      <c r="O35" s="279"/>
      <c r="P35" s="108"/>
      <c r="Q35" s="108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5"/>
    </row>
    <row r="36" spans="1:77">
      <c r="A36" s="1"/>
      <c r="B36" s="26"/>
      <c r="C36" s="211"/>
      <c r="D36" s="212"/>
      <c r="E36" s="212"/>
      <c r="F36" s="212"/>
      <c r="G36" s="212"/>
      <c r="H36" s="212"/>
      <c r="I36" s="212"/>
      <c r="J36" s="213"/>
      <c r="K36" s="110"/>
      <c r="L36" s="110"/>
      <c r="M36" s="110"/>
      <c r="N36" s="110"/>
      <c r="O36" s="279"/>
      <c r="P36" s="108"/>
      <c r="Q36" s="108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5"/>
    </row>
    <row r="37" spans="1:77">
      <c r="A37" s="1"/>
      <c r="B37" s="4"/>
      <c r="C37" s="1"/>
      <c r="D37" s="1"/>
      <c r="E37" s="1"/>
      <c r="F37" s="1"/>
      <c r="G37" s="1"/>
      <c r="H37" s="1"/>
      <c r="I37" s="1"/>
      <c r="J37" s="1"/>
      <c r="K37" s="285"/>
      <c r="L37" s="285"/>
      <c r="M37" s="285"/>
      <c r="N37" s="285"/>
      <c r="O37" s="285"/>
      <c r="P37" s="290"/>
      <c r="Q37" s="290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5"/>
    </row>
    <row r="38" spans="1:77">
      <c r="A38" s="1"/>
      <c r="B38" s="4"/>
      <c r="C38" s="1"/>
      <c r="D38" s="1"/>
      <c r="E38" s="1"/>
      <c r="F38" s="1"/>
      <c r="G38" s="1"/>
      <c r="H38" s="1"/>
      <c r="I38" s="1"/>
      <c r="J38" s="1"/>
      <c r="K38" s="285"/>
      <c r="L38" s="285"/>
      <c r="M38" s="285"/>
      <c r="N38" s="285"/>
      <c r="O38" s="285"/>
      <c r="P38" s="290"/>
      <c r="Q38" s="290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5"/>
    </row>
    <row r="39" spans="1:77">
      <c r="A39" s="1"/>
      <c r="B39" s="4"/>
      <c r="C39" s="1"/>
      <c r="D39" s="1"/>
      <c r="E39" s="1"/>
      <c r="F39" s="1"/>
      <c r="G39" s="1"/>
      <c r="H39" s="1"/>
      <c r="I39" s="1"/>
      <c r="J39" s="1"/>
      <c r="K39" s="285"/>
      <c r="L39" s="285"/>
      <c r="M39" s="285"/>
      <c r="N39" s="285"/>
      <c r="O39" s="285"/>
      <c r="P39" s="290"/>
      <c r="Q39" s="290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5"/>
    </row>
    <row r="40" spans="1:77">
      <c r="A40" s="1"/>
      <c r="B40" s="4"/>
      <c r="C40" s="1"/>
      <c r="D40" s="1"/>
      <c r="E40" s="1"/>
      <c r="F40" s="1"/>
      <c r="G40" s="1"/>
      <c r="H40" s="1"/>
      <c r="I40" s="1"/>
      <c r="J40" s="1"/>
      <c r="K40" s="285"/>
      <c r="L40" s="285"/>
      <c r="M40" s="285"/>
      <c r="N40" s="285"/>
      <c r="O40" s="285"/>
      <c r="P40" s="290"/>
      <c r="Q40" s="290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5"/>
    </row>
    <row r="41" spans="1:77">
      <c r="A41" s="1"/>
      <c r="B41" s="3"/>
      <c r="C41" s="1"/>
      <c r="D41" s="1"/>
      <c r="E41" s="1"/>
      <c r="F41" s="1"/>
      <c r="G41" s="1"/>
      <c r="H41" s="1"/>
      <c r="I41" s="1"/>
      <c r="J41" s="1"/>
      <c r="K41" s="285"/>
      <c r="L41" s="285"/>
      <c r="M41" s="285"/>
      <c r="N41" s="285"/>
      <c r="O41" s="285"/>
      <c r="P41" s="290"/>
      <c r="Q41" s="290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5"/>
    </row>
    <row r="42" spans="1:77">
      <c r="A42" s="1"/>
      <c r="B42" s="3"/>
      <c r="C42" s="1"/>
      <c r="D42" s="1"/>
      <c r="E42" s="1"/>
      <c r="F42" s="1"/>
      <c r="G42" s="1"/>
      <c r="H42" s="1"/>
      <c r="I42" s="1"/>
      <c r="J42" s="1"/>
      <c r="K42" s="285"/>
      <c r="L42" s="285"/>
      <c r="M42" s="285"/>
      <c r="N42" s="285"/>
      <c r="O42" s="285"/>
      <c r="P42" s="290"/>
      <c r="Q42" s="290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5"/>
    </row>
    <row r="43" spans="1:77">
      <c r="A43" s="1"/>
      <c r="B43" s="22"/>
      <c r="C43" s="1"/>
      <c r="D43" s="1"/>
      <c r="E43" s="1"/>
      <c r="F43" s="1"/>
      <c r="G43" s="1"/>
      <c r="H43" s="1"/>
      <c r="I43" s="1"/>
      <c r="J43" s="1"/>
      <c r="K43" s="285"/>
      <c r="L43" s="285"/>
      <c r="M43" s="285"/>
      <c r="N43" s="285"/>
      <c r="O43" s="285"/>
      <c r="P43" s="291"/>
      <c r="Q43" s="291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17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5"/>
    </row>
    <row r="44" spans="1:77">
      <c r="A44" s="1"/>
      <c r="B44" s="22"/>
      <c r="C44" s="1"/>
      <c r="D44" s="1"/>
      <c r="E44" s="1"/>
      <c r="F44" s="1"/>
      <c r="G44" s="1"/>
      <c r="H44" s="1"/>
      <c r="I44" s="1"/>
      <c r="J44" s="1"/>
      <c r="K44" s="285"/>
      <c r="L44" s="285"/>
      <c r="M44" s="285"/>
      <c r="N44" s="285"/>
      <c r="O44" s="285"/>
      <c r="P44" s="291"/>
      <c r="Q44" s="291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17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5"/>
    </row>
    <row r="45" spans="1:77">
      <c r="A45" s="1"/>
      <c r="B45" s="22"/>
      <c r="C45" s="1"/>
      <c r="D45" s="1"/>
      <c r="E45" s="1"/>
      <c r="F45" s="1"/>
      <c r="G45" s="1"/>
      <c r="H45" s="1"/>
      <c r="I45" s="1"/>
      <c r="J45" s="1"/>
      <c r="K45" s="285"/>
      <c r="L45" s="285"/>
      <c r="M45" s="285"/>
      <c r="N45" s="285"/>
      <c r="O45" s="285"/>
      <c r="P45" s="291"/>
      <c r="Q45" s="291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17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5"/>
    </row>
    <row r="46" spans="1:77">
      <c r="A46" s="1"/>
      <c r="B46" s="22"/>
      <c r="C46" s="1"/>
      <c r="D46" s="1"/>
      <c r="E46" s="1"/>
      <c r="F46" s="1"/>
      <c r="G46" s="1"/>
      <c r="H46" s="1"/>
      <c r="I46" s="1"/>
      <c r="J46" s="1"/>
      <c r="K46" s="285"/>
      <c r="L46" s="285"/>
      <c r="M46" s="285"/>
      <c r="N46" s="285"/>
      <c r="O46" s="285"/>
      <c r="P46" s="291"/>
      <c r="Q46" s="291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17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5"/>
    </row>
    <row r="47" spans="1:77">
      <c r="A47" s="1"/>
      <c r="B47" s="22"/>
      <c r="C47" s="1"/>
      <c r="D47" s="1"/>
      <c r="E47" s="1"/>
      <c r="F47" s="1"/>
      <c r="G47" s="1"/>
      <c r="H47" s="1"/>
      <c r="I47" s="1"/>
      <c r="J47" s="1"/>
      <c r="K47" s="285"/>
      <c r="L47" s="285"/>
      <c r="M47" s="285"/>
      <c r="N47" s="285"/>
      <c r="O47" s="285"/>
      <c r="P47" s="291"/>
      <c r="Q47" s="291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17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5"/>
    </row>
    <row r="48" spans="1:77">
      <c r="A48" s="1"/>
      <c r="B48" s="22"/>
      <c r="C48" s="1"/>
      <c r="D48" s="1"/>
      <c r="E48" s="1"/>
      <c r="F48" s="1"/>
      <c r="G48" s="1"/>
      <c r="H48" s="1"/>
      <c r="I48" s="1"/>
      <c r="J48" s="1"/>
      <c r="K48" s="285"/>
      <c r="L48" s="285"/>
      <c r="M48" s="285"/>
      <c r="N48" s="285"/>
      <c r="O48" s="285"/>
      <c r="P48" s="291"/>
      <c r="Q48" s="291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17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5"/>
    </row>
    <row r="49" spans="1:77">
      <c r="A49" s="1"/>
      <c r="B49" s="22"/>
      <c r="C49" s="1"/>
      <c r="D49" s="1"/>
      <c r="E49" s="1"/>
      <c r="F49" s="1"/>
      <c r="G49" s="1"/>
      <c r="H49" s="1"/>
      <c r="I49" s="1"/>
      <c r="J49" s="1"/>
      <c r="K49" s="285"/>
      <c r="L49" s="285"/>
      <c r="M49" s="285"/>
      <c r="N49" s="285"/>
      <c r="O49" s="285"/>
      <c r="P49" s="291"/>
      <c r="Q49" s="291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17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5"/>
    </row>
    <row r="50" spans="1:77">
      <c r="A50" s="1"/>
      <c r="B50" s="22"/>
      <c r="C50" s="1"/>
      <c r="D50" s="1"/>
      <c r="E50" s="1"/>
      <c r="F50" s="1"/>
      <c r="G50" s="1"/>
      <c r="H50" s="1"/>
      <c r="I50" s="1"/>
      <c r="J50" s="1"/>
      <c r="K50" s="285"/>
      <c r="L50" s="285"/>
      <c r="M50" s="285"/>
      <c r="N50" s="285"/>
      <c r="O50" s="285"/>
      <c r="P50" s="291"/>
      <c r="Q50" s="291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17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5"/>
    </row>
    <row r="51" spans="1:77">
      <c r="A51" s="1"/>
      <c r="B51" s="22"/>
      <c r="C51" s="1"/>
      <c r="D51" s="1"/>
      <c r="E51" s="1"/>
      <c r="F51" s="1"/>
      <c r="G51" s="1"/>
      <c r="H51" s="1"/>
      <c r="I51" s="1"/>
      <c r="J51" s="1"/>
      <c r="K51" s="285"/>
      <c r="L51" s="285"/>
      <c r="M51" s="285"/>
      <c r="N51" s="285"/>
      <c r="O51" s="285"/>
      <c r="P51" s="291"/>
      <c r="Q51" s="291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17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5"/>
    </row>
    <row r="52" spans="1:77">
      <c r="A52" s="1"/>
      <c r="B52" s="22"/>
      <c r="C52" s="1"/>
      <c r="D52" s="1"/>
      <c r="E52" s="1"/>
      <c r="F52" s="1"/>
      <c r="G52" s="1"/>
      <c r="H52" s="1"/>
      <c r="I52" s="1"/>
      <c r="J52" s="1"/>
      <c r="K52" s="285"/>
      <c r="L52" s="285"/>
      <c r="M52" s="285"/>
      <c r="N52" s="285"/>
      <c r="O52" s="285"/>
      <c r="P52" s="291"/>
      <c r="Q52" s="291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17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5"/>
    </row>
    <row r="53" spans="1:77">
      <c r="A53" s="1"/>
      <c r="B53" s="22"/>
      <c r="C53" s="17"/>
      <c r="D53" s="20"/>
      <c r="E53" s="18"/>
      <c r="F53" s="17"/>
      <c r="G53" s="17"/>
      <c r="H53" s="17"/>
      <c r="I53" s="17"/>
      <c r="J53" s="17"/>
      <c r="K53" s="284"/>
      <c r="L53" s="284"/>
      <c r="M53" s="284"/>
      <c r="N53" s="284"/>
      <c r="O53" s="284"/>
      <c r="P53" s="291"/>
      <c r="Q53" s="291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17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5"/>
    </row>
    <row r="54" spans="1:77" ht="18">
      <c r="A54" s="1"/>
      <c r="B54" s="22"/>
      <c r="C54" s="17"/>
      <c r="D54" s="19"/>
      <c r="E54" s="19"/>
      <c r="F54" s="17"/>
      <c r="G54" s="17"/>
      <c r="H54" s="17"/>
      <c r="I54" s="17"/>
      <c r="J54" s="21"/>
      <c r="K54" s="284"/>
      <c r="L54" s="284"/>
      <c r="M54" s="284"/>
      <c r="N54" s="284"/>
      <c r="O54" s="284"/>
      <c r="P54" s="291"/>
      <c r="Q54" s="291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17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5"/>
    </row>
    <row r="55" spans="1:77">
      <c r="A55" s="1"/>
      <c r="B55" s="22"/>
      <c r="C55" s="17"/>
      <c r="D55" s="19"/>
      <c r="E55" s="19"/>
      <c r="F55" s="17"/>
      <c r="G55" s="17"/>
      <c r="H55" s="17"/>
      <c r="I55" s="17"/>
      <c r="J55" s="17"/>
      <c r="K55" s="284"/>
      <c r="L55" s="284"/>
      <c r="M55" s="284"/>
      <c r="N55" s="284"/>
      <c r="O55" s="284"/>
      <c r="P55" s="291"/>
      <c r="Q55" s="291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17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5"/>
    </row>
    <row r="56" spans="1:77">
      <c r="A56" s="1"/>
      <c r="B56" s="22"/>
      <c r="C56" s="17"/>
      <c r="D56" s="19"/>
      <c r="E56" s="19"/>
      <c r="F56" s="17"/>
      <c r="G56" s="17"/>
      <c r="H56" s="17"/>
      <c r="I56" s="17"/>
      <c r="J56" s="17"/>
      <c r="K56" s="284"/>
      <c r="L56" s="284"/>
      <c r="M56" s="284"/>
      <c r="N56" s="284"/>
      <c r="O56" s="284"/>
      <c r="P56" s="291"/>
      <c r="Q56" s="291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17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5"/>
    </row>
    <row r="57" spans="1:77">
      <c r="A57" s="1"/>
      <c r="B57" s="4"/>
      <c r="C57" s="1"/>
      <c r="D57" s="1"/>
      <c r="E57" s="1"/>
      <c r="F57" s="1"/>
      <c r="G57" s="1"/>
      <c r="H57" s="1"/>
      <c r="I57" s="1"/>
      <c r="J57" s="1"/>
      <c r="K57" s="285"/>
      <c r="L57" s="285"/>
      <c r="M57" s="285"/>
      <c r="N57" s="285"/>
      <c r="O57" s="285"/>
      <c r="P57" s="290"/>
      <c r="Q57" s="290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5"/>
    </row>
    <row r="58" spans="1:77">
      <c r="A58" s="1"/>
      <c r="B58" s="4"/>
      <c r="C58" s="1"/>
      <c r="D58" s="1"/>
      <c r="E58" s="1"/>
      <c r="F58" s="1"/>
      <c r="G58" s="1"/>
      <c r="H58" s="1"/>
      <c r="I58" s="1"/>
      <c r="J58" s="1"/>
      <c r="K58" s="285"/>
      <c r="L58" s="285"/>
      <c r="M58" s="285"/>
      <c r="N58" s="285"/>
      <c r="O58" s="285"/>
      <c r="P58" s="290"/>
      <c r="Q58" s="290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5"/>
    </row>
    <row r="59" spans="1:77">
      <c r="A59" s="1"/>
      <c r="B59" s="4"/>
      <c r="C59" s="1"/>
      <c r="D59" s="1"/>
      <c r="E59" s="1"/>
      <c r="F59" s="1"/>
      <c r="G59" s="1"/>
      <c r="H59" s="1"/>
      <c r="I59" s="1"/>
      <c r="J59" s="1"/>
      <c r="K59" s="285"/>
      <c r="L59" s="285"/>
      <c r="M59" s="285"/>
      <c r="N59" s="285"/>
      <c r="O59" s="285"/>
      <c r="P59" s="290"/>
      <c r="Q59" s="290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5"/>
    </row>
    <row r="60" spans="1:77">
      <c r="A60" s="1"/>
      <c r="B60" s="4"/>
      <c r="C60" s="1"/>
      <c r="D60" s="1"/>
      <c r="E60" s="1"/>
      <c r="F60" s="1"/>
      <c r="G60" s="1"/>
      <c r="H60" s="1"/>
      <c r="I60" s="1"/>
      <c r="J60" s="1"/>
      <c r="K60" s="285"/>
      <c r="L60" s="285"/>
      <c r="M60" s="285"/>
      <c r="N60" s="285"/>
      <c r="O60" s="285"/>
      <c r="P60" s="290"/>
      <c r="Q60" s="290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5"/>
    </row>
    <row r="61" spans="1:77">
      <c r="A61" s="1"/>
      <c r="B61" s="4"/>
      <c r="C61" s="1"/>
      <c r="D61" s="1"/>
      <c r="E61" s="1"/>
      <c r="F61" s="1"/>
      <c r="G61" s="1"/>
      <c r="H61" s="1"/>
      <c r="I61" s="1"/>
      <c r="J61" s="1"/>
      <c r="K61" s="285"/>
      <c r="L61" s="285"/>
      <c r="M61" s="285"/>
      <c r="N61" s="285"/>
      <c r="O61" s="285"/>
      <c r="P61" s="290"/>
      <c r="Q61" s="290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5"/>
    </row>
    <row r="62" spans="1:77">
      <c r="A62" s="1"/>
      <c r="B62" s="4"/>
      <c r="C62" s="1"/>
      <c r="D62" s="1"/>
      <c r="E62" s="1"/>
      <c r="F62" s="1"/>
      <c r="G62" s="1"/>
      <c r="H62" s="1"/>
      <c r="I62" s="1"/>
      <c r="J62" s="1"/>
      <c r="K62" s="285"/>
      <c r="L62" s="285"/>
      <c r="M62" s="285"/>
      <c r="N62" s="285"/>
      <c r="O62" s="285"/>
      <c r="P62" s="290"/>
      <c r="Q62" s="290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5"/>
    </row>
    <row r="63" spans="1:77">
      <c r="A63" s="1"/>
      <c r="B63" s="4"/>
      <c r="C63" s="1"/>
      <c r="D63" s="1"/>
      <c r="E63" s="1"/>
      <c r="F63" s="1"/>
      <c r="G63" s="1"/>
      <c r="H63" s="1"/>
      <c r="I63" s="1"/>
      <c r="J63" s="1"/>
      <c r="K63" s="285"/>
      <c r="L63" s="285"/>
      <c r="M63" s="285"/>
      <c r="N63" s="285"/>
      <c r="O63" s="285"/>
      <c r="P63" s="290"/>
      <c r="Q63" s="290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5"/>
    </row>
    <row r="64" spans="1:77">
      <c r="A64" s="1"/>
      <c r="B64" s="4"/>
      <c r="C64" s="1"/>
      <c r="D64" s="1"/>
      <c r="E64" s="1"/>
      <c r="F64" s="1"/>
      <c r="G64" s="1"/>
      <c r="H64" s="1"/>
      <c r="I64" s="1"/>
      <c r="J64" s="1"/>
      <c r="K64" s="285"/>
      <c r="L64" s="285"/>
      <c r="M64" s="285"/>
      <c r="N64" s="285"/>
      <c r="O64" s="285"/>
      <c r="P64" s="290"/>
      <c r="Q64" s="290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5"/>
    </row>
    <row r="65" spans="1:77">
      <c r="A65" s="1"/>
      <c r="B65" s="4"/>
      <c r="C65" s="1"/>
      <c r="D65" s="1"/>
      <c r="E65" s="1"/>
      <c r="F65" s="1"/>
      <c r="G65" s="1"/>
      <c r="H65" s="1"/>
      <c r="I65" s="1"/>
      <c r="J65" s="1"/>
      <c r="K65" s="285"/>
      <c r="L65" s="285"/>
      <c r="M65" s="285"/>
      <c r="N65" s="285"/>
      <c r="O65" s="285"/>
      <c r="P65" s="290"/>
      <c r="Q65" s="290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5"/>
    </row>
    <row r="66" spans="1:77">
      <c r="A66" s="1"/>
      <c r="B66" s="4"/>
      <c r="C66" s="1"/>
      <c r="D66" s="1"/>
      <c r="E66" s="1"/>
      <c r="F66" s="1"/>
      <c r="G66" s="1"/>
      <c r="H66" s="1"/>
      <c r="I66" s="1"/>
      <c r="J66" s="1"/>
      <c r="K66" s="285"/>
      <c r="L66" s="285"/>
      <c r="M66" s="285"/>
      <c r="N66" s="285"/>
      <c r="O66" s="285"/>
      <c r="P66" s="290"/>
      <c r="Q66" s="290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5"/>
    </row>
    <row r="67" spans="1:77">
      <c r="A67" s="1"/>
      <c r="B67" s="4"/>
      <c r="C67" s="1"/>
      <c r="D67" s="1"/>
      <c r="E67" s="1"/>
      <c r="F67" s="1"/>
      <c r="G67" s="1"/>
      <c r="H67" s="1"/>
      <c r="I67" s="1"/>
      <c r="J67" s="1"/>
      <c r="K67" s="285"/>
      <c r="L67" s="285"/>
      <c r="M67" s="285"/>
      <c r="N67" s="285"/>
      <c r="O67" s="285"/>
      <c r="P67" s="290"/>
      <c r="Q67" s="290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5"/>
    </row>
    <row r="68" spans="1:77">
      <c r="A68" s="1"/>
      <c r="B68" s="4"/>
      <c r="C68" s="1"/>
      <c r="D68" s="1"/>
      <c r="E68" s="1"/>
      <c r="F68" s="1"/>
      <c r="G68" s="1"/>
      <c r="H68" s="1"/>
      <c r="I68" s="1"/>
      <c r="J68" s="1"/>
      <c r="K68" s="285"/>
      <c r="L68" s="285"/>
      <c r="M68" s="285"/>
      <c r="N68" s="285"/>
      <c r="O68" s="285"/>
      <c r="P68" s="290"/>
      <c r="Q68" s="290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5"/>
    </row>
    <row r="69" spans="1:77">
      <c r="A69" s="1"/>
      <c r="B69" s="4"/>
      <c r="C69" s="1"/>
      <c r="D69" s="1"/>
      <c r="E69" s="1"/>
      <c r="F69" s="1"/>
      <c r="G69" s="1"/>
      <c r="H69" s="1"/>
      <c r="I69" s="1"/>
      <c r="J69" s="1"/>
      <c r="K69" s="285"/>
      <c r="L69" s="285"/>
      <c r="M69" s="285"/>
      <c r="N69" s="285"/>
      <c r="O69" s="285"/>
      <c r="P69" s="290"/>
      <c r="Q69" s="290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5"/>
    </row>
    <row r="70" spans="1:77">
      <c r="A70" s="1"/>
      <c r="B70" s="4"/>
      <c r="C70" s="1"/>
      <c r="D70" s="1"/>
      <c r="E70" s="1"/>
      <c r="F70" s="1"/>
      <c r="G70" s="1"/>
      <c r="H70" s="1"/>
      <c r="I70" s="1"/>
      <c r="J70" s="1"/>
      <c r="K70" s="285"/>
      <c r="L70" s="285"/>
      <c r="M70" s="285"/>
      <c r="N70" s="285"/>
      <c r="O70" s="285"/>
      <c r="P70" s="290"/>
      <c r="Q70" s="290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5"/>
    </row>
    <row r="71" spans="1:77">
      <c r="A71" s="1"/>
      <c r="B71" s="4"/>
      <c r="C71" s="1"/>
      <c r="D71" s="1"/>
      <c r="E71" s="1"/>
      <c r="F71" s="1"/>
      <c r="G71" s="1"/>
      <c r="H71" s="1"/>
      <c r="I71" s="1"/>
      <c r="J71" s="1"/>
      <c r="K71" s="285"/>
      <c r="L71" s="285"/>
      <c r="M71" s="285"/>
      <c r="N71" s="285"/>
      <c r="O71" s="285"/>
      <c r="P71" s="290"/>
      <c r="Q71" s="290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5"/>
    </row>
    <row r="72" spans="1:77">
      <c r="A72" s="1"/>
      <c r="B72" s="4"/>
      <c r="C72" s="1"/>
      <c r="D72" s="1"/>
      <c r="E72" s="1"/>
      <c r="F72" s="1"/>
      <c r="G72" s="1"/>
      <c r="H72" s="1"/>
      <c r="I72" s="1"/>
      <c r="J72" s="1"/>
      <c r="K72" s="285"/>
      <c r="L72" s="285"/>
      <c r="M72" s="285"/>
      <c r="N72" s="285"/>
      <c r="O72" s="285"/>
      <c r="P72" s="290"/>
      <c r="Q72" s="290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5"/>
    </row>
    <row r="73" spans="1:77">
      <c r="A73" s="1"/>
      <c r="B73" s="4"/>
      <c r="C73" s="1"/>
      <c r="D73" s="1"/>
      <c r="E73" s="1"/>
      <c r="F73" s="1"/>
      <c r="G73" s="1"/>
      <c r="H73" s="1"/>
      <c r="I73" s="1"/>
      <c r="J73" s="1"/>
      <c r="K73" s="285"/>
      <c r="L73" s="285"/>
      <c r="M73" s="285"/>
      <c r="N73" s="285"/>
      <c r="O73" s="285"/>
      <c r="P73" s="290"/>
      <c r="Q73" s="290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5"/>
    </row>
    <row r="74" spans="1:77">
      <c r="A74" s="1"/>
      <c r="B74" s="4"/>
      <c r="C74" s="1"/>
      <c r="D74" s="1"/>
      <c r="E74" s="1"/>
      <c r="F74" s="1"/>
      <c r="G74" s="1"/>
      <c r="H74" s="1"/>
      <c r="I74" s="1"/>
      <c r="J74" s="1"/>
      <c r="K74" s="285"/>
      <c r="L74" s="285"/>
      <c r="M74" s="285"/>
      <c r="N74" s="285"/>
      <c r="O74" s="285"/>
      <c r="P74" s="290"/>
      <c r="Q74" s="290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5"/>
    </row>
    <row r="75" spans="1:77">
      <c r="A75" s="1"/>
      <c r="B75" s="4"/>
      <c r="C75" s="1"/>
      <c r="D75" s="1"/>
      <c r="E75" s="1"/>
      <c r="F75" s="1"/>
      <c r="G75" s="1"/>
      <c r="H75" s="1"/>
      <c r="I75" s="1"/>
      <c r="J75" s="1"/>
      <c r="K75" s="285"/>
      <c r="L75" s="285"/>
      <c r="M75" s="285"/>
      <c r="N75" s="285"/>
      <c r="O75" s="285"/>
      <c r="P75" s="290"/>
      <c r="Q75" s="290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5"/>
    </row>
    <row r="76" spans="1:77">
      <c r="A76" s="1"/>
      <c r="B76" s="4"/>
      <c r="C76" s="1"/>
      <c r="D76" s="1"/>
      <c r="E76" s="1"/>
      <c r="F76" s="1"/>
      <c r="G76" s="1"/>
      <c r="H76" s="1"/>
      <c r="I76" s="1"/>
      <c r="J76" s="1"/>
      <c r="K76" s="285"/>
      <c r="L76" s="285"/>
      <c r="M76" s="285"/>
      <c r="N76" s="285"/>
      <c r="O76" s="285"/>
      <c r="P76" s="290"/>
      <c r="Q76" s="290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5"/>
    </row>
    <row r="77" spans="1:77">
      <c r="A77" s="1"/>
      <c r="B77" s="4"/>
      <c r="C77" s="1"/>
      <c r="D77" s="1"/>
      <c r="E77" s="1"/>
      <c r="F77" s="1"/>
      <c r="G77" s="1"/>
      <c r="H77" s="1"/>
      <c r="I77" s="1"/>
      <c r="J77" s="1"/>
      <c r="K77" s="285"/>
      <c r="L77" s="285"/>
      <c r="M77" s="285"/>
      <c r="N77" s="285"/>
      <c r="O77" s="285"/>
      <c r="P77" s="290"/>
      <c r="Q77" s="290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5"/>
    </row>
    <row r="78" spans="1:77">
      <c r="A78" s="1"/>
      <c r="B78" s="4"/>
      <c r="C78" s="1"/>
      <c r="D78" s="1"/>
      <c r="E78" s="1"/>
      <c r="F78" s="1"/>
      <c r="G78" s="1"/>
      <c r="H78" s="1"/>
      <c r="I78" s="1"/>
      <c r="J78" s="1"/>
      <c r="K78" s="285"/>
      <c r="L78" s="285"/>
      <c r="M78" s="285"/>
      <c r="N78" s="285"/>
      <c r="O78" s="285"/>
      <c r="P78" s="290"/>
      <c r="Q78" s="290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5"/>
    </row>
    <row r="79" spans="1:77">
      <c r="A79" s="1"/>
      <c r="B79" s="4"/>
      <c r="C79" s="1"/>
      <c r="D79" s="1"/>
      <c r="E79" s="1"/>
      <c r="F79" s="1"/>
      <c r="G79" s="1"/>
      <c r="H79" s="1"/>
      <c r="I79" s="1"/>
      <c r="J79" s="1"/>
      <c r="K79" s="285"/>
      <c r="L79" s="285"/>
      <c r="M79" s="285"/>
      <c r="N79" s="285"/>
      <c r="O79" s="285"/>
      <c r="P79" s="290"/>
      <c r="Q79" s="290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5"/>
    </row>
    <row r="80" spans="1:77">
      <c r="A80" s="1"/>
      <c r="B80" s="4"/>
      <c r="C80" s="1"/>
      <c r="D80" s="1"/>
      <c r="E80" s="1"/>
      <c r="F80" s="1"/>
      <c r="G80" s="1"/>
      <c r="H80" s="1"/>
      <c r="I80" s="1"/>
      <c r="J80" s="1"/>
      <c r="K80" s="285"/>
      <c r="L80" s="285"/>
      <c r="M80" s="285"/>
      <c r="N80" s="285"/>
      <c r="O80" s="285"/>
      <c r="P80" s="290"/>
      <c r="Q80" s="290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5"/>
    </row>
    <row r="81" spans="1:77">
      <c r="A81" s="1"/>
      <c r="B81" s="4"/>
      <c r="C81" s="1"/>
      <c r="D81" s="1"/>
      <c r="E81" s="1"/>
      <c r="F81" s="1"/>
      <c r="G81" s="1"/>
      <c r="H81" s="1"/>
      <c r="I81" s="1"/>
      <c r="J81" s="1"/>
      <c r="K81" s="285"/>
      <c r="L81" s="285"/>
      <c r="M81" s="285"/>
      <c r="N81" s="285"/>
      <c r="O81" s="285"/>
      <c r="P81" s="290"/>
      <c r="Q81" s="290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5"/>
    </row>
    <row r="82" spans="1:77">
      <c r="A82" s="1"/>
      <c r="B82" s="4"/>
      <c r="C82" s="1"/>
      <c r="D82" s="1"/>
      <c r="E82" s="1"/>
      <c r="F82" s="1"/>
      <c r="G82" s="1"/>
      <c r="H82" s="1"/>
      <c r="I82" s="1"/>
      <c r="J82" s="1"/>
      <c r="K82" s="285"/>
      <c r="L82" s="285"/>
      <c r="M82" s="285"/>
      <c r="N82" s="285"/>
      <c r="O82" s="285"/>
      <c r="P82" s="290"/>
      <c r="Q82" s="290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5"/>
    </row>
    <row r="83" spans="1:77">
      <c r="A83" s="1"/>
      <c r="B83" s="4"/>
      <c r="C83" s="1"/>
      <c r="D83" s="1"/>
      <c r="E83" s="1"/>
      <c r="F83" s="1"/>
      <c r="G83" s="1"/>
      <c r="H83" s="1"/>
      <c r="I83" s="1"/>
      <c r="J83" s="1"/>
      <c r="K83" s="285"/>
      <c r="L83" s="285"/>
      <c r="M83" s="285"/>
      <c r="N83" s="285"/>
      <c r="O83" s="285"/>
      <c r="P83" s="290"/>
      <c r="Q83" s="290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5"/>
    </row>
    <row r="84" spans="1:77">
      <c r="A84" s="1"/>
      <c r="B84" s="4"/>
      <c r="C84" s="1"/>
      <c r="D84" s="1"/>
      <c r="E84" s="1"/>
      <c r="F84" s="1"/>
      <c r="G84" s="1"/>
      <c r="H84" s="1"/>
      <c r="I84" s="1"/>
      <c r="J84" s="1"/>
      <c r="K84" s="285"/>
      <c r="L84" s="285"/>
      <c r="M84" s="285"/>
      <c r="N84" s="285"/>
      <c r="O84" s="285"/>
      <c r="P84" s="290"/>
      <c r="Q84" s="290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5"/>
    </row>
    <row r="85" spans="1:77">
      <c r="A85" s="1"/>
      <c r="B85" s="4"/>
      <c r="C85" s="1"/>
      <c r="D85" s="1"/>
      <c r="E85" s="1"/>
      <c r="F85" s="1"/>
      <c r="G85" s="1"/>
      <c r="H85" s="1"/>
      <c r="I85" s="1"/>
      <c r="J85" s="1"/>
      <c r="K85" s="285"/>
      <c r="L85" s="285"/>
      <c r="M85" s="285"/>
      <c r="N85" s="285"/>
      <c r="O85" s="285"/>
      <c r="P85" s="290"/>
      <c r="Q85" s="290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5"/>
    </row>
    <row r="86" spans="1:77">
      <c r="A86" s="1"/>
      <c r="B86" s="4"/>
      <c r="C86" s="1"/>
      <c r="D86" s="1"/>
      <c r="E86" s="1"/>
      <c r="F86" s="1"/>
      <c r="G86" s="1"/>
      <c r="H86" s="1"/>
      <c r="I86" s="1"/>
      <c r="J86" s="1"/>
      <c r="K86" s="285"/>
      <c r="L86" s="285"/>
      <c r="M86" s="285"/>
      <c r="N86" s="285"/>
      <c r="O86" s="285"/>
      <c r="P86" s="290"/>
      <c r="Q86" s="290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5"/>
    </row>
    <row r="87" spans="1:77">
      <c r="A87" s="1"/>
      <c r="B87" s="4"/>
      <c r="C87" s="1"/>
      <c r="D87" s="1"/>
      <c r="E87" s="1"/>
      <c r="F87" s="1"/>
      <c r="G87" s="1"/>
      <c r="H87" s="1"/>
      <c r="I87" s="1"/>
      <c r="J87" s="1"/>
      <c r="K87" s="285"/>
      <c r="L87" s="285"/>
      <c r="M87" s="285"/>
      <c r="N87" s="285"/>
      <c r="O87" s="285"/>
      <c r="P87" s="290"/>
      <c r="Q87" s="290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5"/>
    </row>
    <row r="88" spans="1:77">
      <c r="A88" s="1"/>
      <c r="B88" s="4"/>
      <c r="C88" s="1"/>
      <c r="D88" s="1"/>
      <c r="E88" s="1"/>
      <c r="F88" s="1"/>
      <c r="G88" s="1"/>
      <c r="H88" s="1"/>
      <c r="I88" s="1"/>
      <c r="J88" s="1"/>
      <c r="K88" s="285"/>
      <c r="L88" s="285"/>
      <c r="M88" s="285"/>
      <c r="N88" s="285"/>
      <c r="O88" s="285"/>
      <c r="P88" s="290"/>
      <c r="Q88" s="290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5"/>
    </row>
    <row r="89" spans="1:77">
      <c r="A89" s="1"/>
      <c r="B89" s="4"/>
      <c r="C89" s="1"/>
      <c r="D89" s="1"/>
      <c r="E89" s="1"/>
      <c r="F89" s="1"/>
      <c r="G89" s="1"/>
      <c r="H89" s="1"/>
      <c r="I89" s="1"/>
      <c r="J89" s="1"/>
      <c r="K89" s="285"/>
      <c r="L89" s="285"/>
      <c r="M89" s="285"/>
      <c r="N89" s="285"/>
      <c r="O89" s="285"/>
      <c r="P89" s="290"/>
      <c r="Q89" s="290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5"/>
    </row>
    <row r="90" spans="1:77">
      <c r="A90" s="1"/>
      <c r="B90" s="4"/>
      <c r="C90" s="1"/>
      <c r="D90" s="1"/>
      <c r="E90" s="1"/>
      <c r="F90" s="1"/>
      <c r="G90" s="1"/>
      <c r="H90" s="1"/>
      <c r="I90" s="1"/>
      <c r="J90" s="1"/>
      <c r="K90" s="285"/>
      <c r="L90" s="285"/>
      <c r="M90" s="285"/>
      <c r="N90" s="285"/>
      <c r="O90" s="285"/>
      <c r="P90" s="290"/>
      <c r="Q90" s="290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5"/>
    </row>
    <row r="91" spans="1:77">
      <c r="A91" s="1"/>
      <c r="B91" s="4"/>
      <c r="C91" s="1"/>
      <c r="D91" s="1"/>
      <c r="E91" s="1"/>
      <c r="F91" s="1"/>
      <c r="G91" s="1"/>
      <c r="H91" s="1"/>
      <c r="I91" s="1"/>
      <c r="J91" s="1"/>
      <c r="K91" s="285"/>
      <c r="L91" s="285"/>
      <c r="M91" s="285"/>
      <c r="N91" s="285"/>
      <c r="O91" s="285"/>
      <c r="P91" s="290"/>
      <c r="Q91" s="290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5"/>
    </row>
    <row r="92" spans="1:77">
      <c r="A92" s="1"/>
      <c r="B92" s="4"/>
      <c r="C92" s="1"/>
      <c r="D92" s="1"/>
      <c r="E92" s="1"/>
      <c r="F92" s="1"/>
      <c r="G92" s="1"/>
      <c r="H92" s="1"/>
      <c r="I92" s="1"/>
      <c r="J92" s="1"/>
      <c r="K92" s="285"/>
      <c r="L92" s="285"/>
      <c r="M92" s="285"/>
      <c r="N92" s="285"/>
      <c r="O92" s="285"/>
      <c r="P92" s="290"/>
      <c r="Q92" s="290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5"/>
    </row>
    <row r="93" spans="1:77">
      <c r="A93" s="1"/>
      <c r="B93" s="4"/>
      <c r="C93" s="1"/>
      <c r="D93" s="1"/>
      <c r="E93" s="1"/>
      <c r="F93" s="1"/>
      <c r="G93" s="1"/>
      <c r="H93" s="1"/>
      <c r="I93" s="1"/>
      <c r="J93" s="1"/>
      <c r="K93" s="285"/>
      <c r="L93" s="285"/>
      <c r="M93" s="285"/>
      <c r="N93" s="285"/>
      <c r="O93" s="285"/>
      <c r="P93" s="290"/>
      <c r="Q93" s="290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5"/>
    </row>
    <row r="94" spans="1:77">
      <c r="A94" s="1"/>
      <c r="B94" s="4"/>
      <c r="C94" s="1"/>
      <c r="D94" s="1"/>
      <c r="E94" s="1"/>
      <c r="F94" s="1"/>
      <c r="G94" s="1"/>
      <c r="H94" s="1"/>
      <c r="I94" s="1"/>
      <c r="J94" s="1"/>
      <c r="K94" s="285"/>
      <c r="L94" s="285"/>
      <c r="M94" s="285"/>
      <c r="N94" s="285"/>
      <c r="O94" s="285"/>
      <c r="P94" s="290"/>
      <c r="Q94" s="290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5"/>
    </row>
    <row r="95" spans="1:77">
      <c r="A95" s="1"/>
      <c r="B95" s="4"/>
      <c r="C95" s="1"/>
      <c r="D95" s="1"/>
      <c r="E95" s="1"/>
      <c r="F95" s="1"/>
      <c r="G95" s="1"/>
      <c r="H95" s="1"/>
      <c r="I95" s="1"/>
      <c r="J95" s="1"/>
      <c r="K95" s="285"/>
      <c r="L95" s="285"/>
      <c r="M95" s="285"/>
      <c r="N95" s="285"/>
      <c r="O95" s="285"/>
      <c r="P95" s="290"/>
      <c r="Q95" s="290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5"/>
    </row>
    <row r="96" spans="1:77">
      <c r="A96" s="1"/>
      <c r="B96" s="4"/>
      <c r="C96" s="1"/>
      <c r="D96" s="1"/>
      <c r="E96" s="1"/>
      <c r="F96" s="1"/>
      <c r="G96" s="1"/>
      <c r="H96" s="1"/>
      <c r="I96" s="1"/>
      <c r="J96" s="1"/>
      <c r="K96" s="285"/>
      <c r="L96" s="285"/>
      <c r="M96" s="285"/>
      <c r="N96" s="285"/>
      <c r="O96" s="285"/>
      <c r="P96" s="290"/>
      <c r="Q96" s="290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5"/>
    </row>
    <row r="97" spans="1:77">
      <c r="A97" s="1"/>
      <c r="B97" s="4"/>
      <c r="C97" s="1"/>
      <c r="D97" s="1"/>
      <c r="E97" s="1"/>
      <c r="F97" s="1"/>
      <c r="G97" s="1"/>
      <c r="H97" s="1"/>
      <c r="I97" s="1"/>
      <c r="J97" s="1"/>
      <c r="K97" s="285"/>
      <c r="L97" s="285"/>
      <c r="M97" s="285"/>
      <c r="N97" s="285"/>
      <c r="O97" s="285"/>
      <c r="P97" s="290"/>
      <c r="Q97" s="290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5"/>
    </row>
    <row r="98" spans="1:77">
      <c r="A98" s="1"/>
      <c r="B98" s="4"/>
      <c r="C98" s="1"/>
      <c r="D98" s="1"/>
      <c r="E98" s="1"/>
      <c r="F98" s="1"/>
      <c r="G98" s="1"/>
      <c r="H98" s="1"/>
      <c r="I98" s="1"/>
      <c r="J98" s="1"/>
      <c r="K98" s="285"/>
      <c r="L98" s="285"/>
      <c r="M98" s="285"/>
      <c r="N98" s="285"/>
      <c r="O98" s="285"/>
      <c r="P98" s="290"/>
      <c r="Q98" s="290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5"/>
    </row>
    <row r="99" spans="1:77">
      <c r="A99" s="1"/>
      <c r="B99" s="4"/>
      <c r="C99" s="1"/>
      <c r="D99" s="1"/>
      <c r="E99" s="1"/>
      <c r="F99" s="1"/>
      <c r="G99" s="1"/>
      <c r="H99" s="1"/>
      <c r="I99" s="1"/>
      <c r="J99" s="1"/>
      <c r="K99" s="285"/>
      <c r="L99" s="285"/>
      <c r="M99" s="285"/>
      <c r="N99" s="285"/>
      <c r="O99" s="285"/>
      <c r="P99" s="290"/>
      <c r="Q99" s="290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5"/>
    </row>
    <row r="100" spans="1:77">
      <c r="A100" s="1"/>
      <c r="B100" s="4"/>
      <c r="C100" s="1"/>
      <c r="D100" s="1"/>
      <c r="E100" s="1"/>
      <c r="F100" s="1"/>
      <c r="G100" s="1"/>
      <c r="H100" s="1"/>
      <c r="I100" s="1"/>
      <c r="J100" s="1"/>
      <c r="K100" s="285"/>
      <c r="L100" s="285"/>
      <c r="M100" s="285"/>
      <c r="N100" s="285"/>
      <c r="O100" s="285"/>
      <c r="P100" s="290"/>
      <c r="Q100" s="290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5"/>
    </row>
    <row r="101" spans="1:77">
      <c r="A101" s="1"/>
      <c r="B101" s="4"/>
      <c r="C101" s="1"/>
      <c r="D101" s="1"/>
      <c r="E101" s="1"/>
      <c r="F101" s="1"/>
      <c r="G101" s="1"/>
      <c r="H101" s="1"/>
      <c r="I101" s="1"/>
      <c r="J101" s="1"/>
      <c r="K101" s="285"/>
      <c r="L101" s="285"/>
      <c r="M101" s="285"/>
      <c r="N101" s="285"/>
      <c r="O101" s="285"/>
      <c r="P101" s="290"/>
      <c r="Q101" s="290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5"/>
    </row>
    <row r="102" spans="1:77">
      <c r="A102" s="1"/>
      <c r="B102" s="4"/>
      <c r="C102" s="1"/>
      <c r="D102" s="1"/>
      <c r="E102" s="1"/>
      <c r="F102" s="1"/>
      <c r="G102" s="1"/>
      <c r="H102" s="1"/>
      <c r="I102" s="1"/>
      <c r="J102" s="1"/>
      <c r="K102" s="285"/>
      <c r="L102" s="285"/>
      <c r="M102" s="285"/>
      <c r="N102" s="285"/>
      <c r="O102" s="285"/>
      <c r="P102" s="290"/>
      <c r="Q102" s="290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5"/>
    </row>
    <row r="103" spans="1:77">
      <c r="A103" s="1"/>
      <c r="B103" s="4"/>
      <c r="C103" s="1"/>
      <c r="D103" s="1"/>
      <c r="E103" s="1"/>
      <c r="F103" s="1"/>
      <c r="G103" s="1"/>
      <c r="H103" s="1"/>
      <c r="I103" s="1"/>
      <c r="J103" s="1"/>
      <c r="K103" s="285"/>
      <c r="L103" s="285"/>
      <c r="M103" s="285"/>
      <c r="N103" s="285"/>
      <c r="O103" s="285"/>
      <c r="P103" s="290"/>
      <c r="Q103" s="290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5"/>
    </row>
    <row r="104" spans="1:77">
      <c r="A104" s="1"/>
      <c r="B104" s="4"/>
      <c r="C104" s="1"/>
      <c r="D104" s="1"/>
      <c r="E104" s="1"/>
      <c r="F104" s="1"/>
      <c r="G104" s="1"/>
      <c r="H104" s="1"/>
      <c r="I104" s="1"/>
      <c r="J104" s="1"/>
      <c r="K104" s="285"/>
      <c r="L104" s="285"/>
      <c r="M104" s="285"/>
      <c r="N104" s="285"/>
      <c r="O104" s="285"/>
      <c r="P104" s="290"/>
      <c r="Q104" s="290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5"/>
    </row>
    <row r="105" spans="1:77">
      <c r="A105" s="1"/>
      <c r="B105" s="4"/>
      <c r="C105" s="1"/>
      <c r="D105" s="1"/>
      <c r="E105" s="1"/>
      <c r="F105" s="1"/>
      <c r="G105" s="1"/>
      <c r="H105" s="1"/>
      <c r="I105" s="1"/>
      <c r="J105" s="1"/>
      <c r="K105" s="285"/>
      <c r="L105" s="285"/>
      <c r="M105" s="285"/>
      <c r="N105" s="285"/>
      <c r="O105" s="285"/>
      <c r="P105" s="290"/>
      <c r="Q105" s="290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5"/>
    </row>
    <row r="106" spans="1:77">
      <c r="A106" s="1"/>
      <c r="B106" s="4"/>
      <c r="C106" s="1"/>
      <c r="D106" s="1"/>
      <c r="E106" s="1"/>
      <c r="F106" s="1"/>
      <c r="G106" s="1"/>
      <c r="H106" s="1"/>
      <c r="I106" s="1"/>
      <c r="J106" s="1"/>
      <c r="K106" s="285"/>
      <c r="L106" s="285"/>
      <c r="M106" s="285"/>
      <c r="N106" s="285"/>
      <c r="O106" s="285"/>
      <c r="P106" s="290"/>
      <c r="Q106" s="290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5"/>
    </row>
    <row r="107" spans="1:77">
      <c r="A107" s="1"/>
      <c r="B107" s="4"/>
      <c r="C107" s="1"/>
      <c r="D107" s="1"/>
      <c r="E107" s="1"/>
      <c r="F107" s="1"/>
      <c r="G107" s="1"/>
      <c r="H107" s="1"/>
      <c r="I107" s="1"/>
      <c r="J107" s="1"/>
      <c r="K107" s="285"/>
      <c r="L107" s="285"/>
      <c r="M107" s="285"/>
      <c r="N107" s="285"/>
      <c r="O107" s="285"/>
      <c r="P107" s="290"/>
      <c r="Q107" s="290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5"/>
    </row>
    <row r="108" spans="1:77">
      <c r="A108" s="1"/>
      <c r="B108" s="4"/>
      <c r="C108" s="1"/>
      <c r="D108" s="1"/>
      <c r="E108" s="1"/>
      <c r="F108" s="1"/>
      <c r="G108" s="1"/>
      <c r="H108" s="1"/>
      <c r="I108" s="1"/>
      <c r="J108" s="1"/>
      <c r="K108" s="285"/>
      <c r="L108" s="285"/>
      <c r="M108" s="285"/>
      <c r="N108" s="285"/>
      <c r="O108" s="285"/>
      <c r="P108" s="290"/>
      <c r="Q108" s="290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5"/>
    </row>
    <row r="109" spans="1:77">
      <c r="A109" s="1"/>
      <c r="B109" s="4"/>
      <c r="C109" s="1"/>
      <c r="D109" s="1"/>
      <c r="E109" s="1"/>
      <c r="F109" s="1"/>
      <c r="G109" s="1"/>
      <c r="H109" s="1"/>
      <c r="I109" s="1"/>
      <c r="J109" s="1"/>
      <c r="K109" s="285"/>
      <c r="L109" s="285"/>
      <c r="M109" s="285"/>
      <c r="N109" s="285"/>
      <c r="O109" s="285"/>
      <c r="P109" s="290"/>
      <c r="Q109" s="290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5"/>
    </row>
    <row r="110" spans="1:77">
      <c r="A110" s="1"/>
      <c r="B110" s="4"/>
      <c r="C110" s="1"/>
      <c r="D110" s="1"/>
      <c r="E110" s="1"/>
      <c r="F110" s="1"/>
      <c r="G110" s="1"/>
      <c r="H110" s="1"/>
      <c r="I110" s="1"/>
      <c r="J110" s="1"/>
      <c r="K110" s="285"/>
      <c r="L110" s="285"/>
      <c r="M110" s="285"/>
      <c r="N110" s="285"/>
      <c r="O110" s="285"/>
      <c r="P110" s="290"/>
      <c r="Q110" s="290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5"/>
    </row>
    <row r="111" spans="1:77">
      <c r="A111" s="1"/>
      <c r="B111" s="4"/>
      <c r="C111" s="1"/>
      <c r="D111" s="1"/>
      <c r="E111" s="1"/>
      <c r="F111" s="1"/>
      <c r="G111" s="1"/>
      <c r="H111" s="1"/>
      <c r="I111" s="1"/>
      <c r="J111" s="1"/>
      <c r="K111" s="285"/>
      <c r="L111" s="285"/>
      <c r="M111" s="285"/>
      <c r="N111" s="285"/>
      <c r="O111" s="285"/>
      <c r="P111" s="290"/>
      <c r="Q111" s="290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5"/>
    </row>
    <row r="112" spans="1:77">
      <c r="A112" s="1"/>
      <c r="B112" s="4"/>
      <c r="C112" s="1"/>
      <c r="D112" s="1"/>
      <c r="E112" s="1"/>
      <c r="F112" s="1"/>
      <c r="G112" s="1"/>
      <c r="H112" s="1"/>
      <c r="I112" s="1"/>
      <c r="J112" s="1"/>
      <c r="K112" s="285"/>
      <c r="L112" s="285"/>
      <c r="M112" s="285"/>
      <c r="N112" s="285"/>
      <c r="O112" s="285"/>
      <c r="P112" s="290"/>
      <c r="Q112" s="290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5"/>
    </row>
    <row r="113" spans="1:77">
      <c r="A113" s="1"/>
      <c r="B113" s="4"/>
      <c r="C113" s="1"/>
      <c r="D113" s="1"/>
      <c r="E113" s="1"/>
      <c r="F113" s="1"/>
      <c r="G113" s="1"/>
      <c r="H113" s="1"/>
      <c r="I113" s="1"/>
      <c r="J113" s="1"/>
      <c r="K113" s="285"/>
      <c r="L113" s="285"/>
      <c r="M113" s="285"/>
      <c r="N113" s="285"/>
      <c r="O113" s="285"/>
      <c r="P113" s="290"/>
      <c r="Q113" s="290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5"/>
    </row>
    <row r="114" spans="1:77">
      <c r="A114" s="1"/>
      <c r="B114" s="4"/>
      <c r="C114" s="1"/>
      <c r="D114" s="1"/>
      <c r="E114" s="1"/>
      <c r="F114" s="1"/>
      <c r="G114" s="1"/>
      <c r="H114" s="1"/>
      <c r="I114" s="1"/>
      <c r="J114" s="1"/>
      <c r="K114" s="285"/>
      <c r="L114" s="285"/>
      <c r="M114" s="285"/>
      <c r="N114" s="285"/>
      <c r="O114" s="285"/>
      <c r="P114" s="290"/>
      <c r="Q114" s="290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5"/>
    </row>
    <row r="115" spans="1:77">
      <c r="A115" s="1"/>
      <c r="B115" s="4"/>
      <c r="C115" s="1"/>
      <c r="D115" s="1"/>
      <c r="E115" s="1"/>
      <c r="F115" s="1"/>
      <c r="G115" s="1"/>
      <c r="H115" s="1"/>
      <c r="I115" s="1"/>
      <c r="J115" s="1"/>
      <c r="K115" s="285"/>
      <c r="L115" s="285"/>
      <c r="M115" s="285"/>
      <c r="N115" s="285"/>
      <c r="O115" s="285"/>
      <c r="P115" s="290"/>
      <c r="Q115" s="290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5"/>
    </row>
    <row r="116" spans="1:77">
      <c r="A116" s="1"/>
      <c r="B116" s="4"/>
      <c r="C116" s="1"/>
      <c r="D116" s="1"/>
      <c r="E116" s="1"/>
      <c r="F116" s="1"/>
      <c r="G116" s="1"/>
      <c r="H116" s="1"/>
      <c r="I116" s="1"/>
      <c r="J116" s="1"/>
      <c r="K116" s="285"/>
      <c r="L116" s="285"/>
      <c r="M116" s="285"/>
      <c r="N116" s="285"/>
      <c r="O116" s="285"/>
      <c r="P116" s="290"/>
      <c r="Q116" s="290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5"/>
    </row>
    <row r="117" spans="1:77">
      <c r="A117" s="1"/>
      <c r="B117" s="4"/>
      <c r="C117" s="1"/>
      <c r="D117" s="1"/>
      <c r="E117" s="1"/>
      <c r="F117" s="1"/>
      <c r="G117" s="1"/>
      <c r="H117" s="1"/>
      <c r="I117" s="1"/>
      <c r="J117" s="1"/>
      <c r="K117" s="285"/>
      <c r="L117" s="285"/>
      <c r="M117" s="285"/>
      <c r="N117" s="285"/>
      <c r="O117" s="285"/>
      <c r="P117" s="290"/>
      <c r="Q117" s="290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5"/>
    </row>
    <row r="118" spans="1:77">
      <c r="A118" s="1"/>
      <c r="B118" s="4"/>
      <c r="C118" s="1"/>
      <c r="D118" s="1"/>
      <c r="E118" s="1"/>
      <c r="F118" s="1"/>
      <c r="G118" s="1"/>
      <c r="H118" s="1"/>
      <c r="I118" s="1"/>
      <c r="J118" s="1"/>
      <c r="K118" s="285"/>
      <c r="L118" s="285"/>
      <c r="M118" s="285"/>
      <c r="N118" s="285"/>
      <c r="O118" s="285"/>
      <c r="P118" s="290"/>
      <c r="Q118" s="290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5"/>
    </row>
    <row r="119" spans="1:77">
      <c r="A119" s="1"/>
      <c r="B119" s="4"/>
      <c r="C119" s="1"/>
      <c r="D119" s="1"/>
      <c r="E119" s="1"/>
      <c r="F119" s="1"/>
      <c r="G119" s="1"/>
      <c r="H119" s="1"/>
      <c r="I119" s="1"/>
      <c r="J119" s="1"/>
      <c r="K119" s="285"/>
      <c r="L119" s="285"/>
      <c r="M119" s="285"/>
      <c r="N119" s="285"/>
      <c r="O119" s="285"/>
      <c r="P119" s="290"/>
      <c r="Q119" s="290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5"/>
    </row>
    <row r="120" spans="1:77">
      <c r="A120" s="1"/>
      <c r="B120" s="4"/>
      <c r="C120" s="1"/>
      <c r="D120" s="1"/>
      <c r="E120" s="1"/>
      <c r="F120" s="1"/>
      <c r="G120" s="1"/>
      <c r="H120" s="1"/>
      <c r="I120" s="1"/>
      <c r="J120" s="1"/>
      <c r="K120" s="285"/>
      <c r="L120" s="285"/>
      <c r="M120" s="285"/>
      <c r="N120" s="285"/>
      <c r="O120" s="285"/>
      <c r="P120" s="290"/>
      <c r="Q120" s="290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5"/>
    </row>
    <row r="121" spans="1:77">
      <c r="A121" s="1"/>
      <c r="B121" s="4"/>
      <c r="C121" s="1"/>
      <c r="D121" s="1"/>
      <c r="E121" s="1"/>
      <c r="F121" s="1"/>
      <c r="G121" s="1"/>
      <c r="H121" s="1"/>
      <c r="I121" s="1"/>
      <c r="J121" s="1"/>
      <c r="K121" s="285"/>
      <c r="L121" s="285"/>
      <c r="M121" s="285"/>
      <c r="N121" s="285"/>
      <c r="O121" s="285"/>
      <c r="P121" s="290"/>
      <c r="Q121" s="290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5"/>
    </row>
    <row r="122" spans="1:77">
      <c r="A122" s="1"/>
      <c r="B122" s="4"/>
      <c r="C122" s="1"/>
      <c r="D122" s="1"/>
      <c r="E122" s="1"/>
      <c r="F122" s="1"/>
      <c r="G122" s="1"/>
      <c r="H122" s="1"/>
      <c r="I122" s="1"/>
      <c r="J122" s="1"/>
      <c r="K122" s="285"/>
      <c r="L122" s="285"/>
      <c r="M122" s="285"/>
      <c r="N122" s="285"/>
      <c r="O122" s="285"/>
      <c r="P122" s="290"/>
      <c r="Q122" s="290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5"/>
    </row>
    <row r="123" spans="1:77">
      <c r="A123" s="1"/>
      <c r="B123" s="4"/>
      <c r="C123" s="1"/>
      <c r="D123" s="1"/>
      <c r="E123" s="1"/>
      <c r="F123" s="1"/>
      <c r="G123" s="1"/>
      <c r="H123" s="1"/>
      <c r="I123" s="1"/>
      <c r="J123" s="1"/>
      <c r="K123" s="285"/>
      <c r="L123" s="285"/>
      <c r="M123" s="285"/>
      <c r="N123" s="285"/>
      <c r="O123" s="285"/>
      <c r="P123" s="290"/>
      <c r="Q123" s="290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5"/>
    </row>
    <row r="124" spans="1:77">
      <c r="A124" s="1"/>
      <c r="B124" s="4"/>
      <c r="C124" s="1"/>
      <c r="D124" s="1"/>
      <c r="E124" s="1"/>
      <c r="F124" s="1"/>
      <c r="G124" s="1"/>
      <c r="H124" s="1"/>
      <c r="I124" s="1"/>
      <c r="J124" s="1"/>
      <c r="K124" s="285"/>
      <c r="L124" s="285"/>
      <c r="M124" s="285"/>
      <c r="N124" s="285"/>
      <c r="O124" s="285"/>
      <c r="P124" s="290"/>
      <c r="Q124" s="290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5"/>
    </row>
    <row r="125" spans="1:77">
      <c r="A125" s="1"/>
      <c r="B125" s="4"/>
      <c r="C125" s="1"/>
      <c r="D125" s="1"/>
      <c r="E125" s="1"/>
      <c r="F125" s="1"/>
      <c r="G125" s="1"/>
      <c r="H125" s="1"/>
      <c r="I125" s="1"/>
      <c r="J125" s="1"/>
      <c r="K125" s="285"/>
      <c r="L125" s="285"/>
      <c r="M125" s="285"/>
      <c r="N125" s="285"/>
      <c r="O125" s="285"/>
      <c r="P125" s="290"/>
      <c r="Q125" s="290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5"/>
    </row>
    <row r="126" spans="1:77">
      <c r="A126" s="1"/>
      <c r="B126" s="4"/>
      <c r="C126" s="1"/>
      <c r="D126" s="1"/>
      <c r="E126" s="1"/>
      <c r="F126" s="1"/>
      <c r="G126" s="1"/>
      <c r="H126" s="1"/>
      <c r="I126" s="1"/>
      <c r="J126" s="1"/>
      <c r="K126" s="285"/>
      <c r="L126" s="285"/>
      <c r="M126" s="285"/>
      <c r="N126" s="285"/>
      <c r="O126" s="285"/>
      <c r="P126" s="290"/>
      <c r="Q126" s="290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5"/>
    </row>
    <row r="127" spans="1:77">
      <c r="A127" s="1"/>
      <c r="B127" s="4"/>
      <c r="C127" s="1"/>
      <c r="D127" s="1"/>
      <c r="E127" s="1"/>
      <c r="F127" s="1"/>
      <c r="G127" s="1"/>
      <c r="H127" s="1"/>
      <c r="I127" s="1"/>
      <c r="J127" s="1"/>
      <c r="K127" s="285"/>
      <c r="L127" s="285"/>
      <c r="M127" s="285"/>
      <c r="N127" s="285"/>
      <c r="O127" s="285"/>
      <c r="P127" s="290"/>
      <c r="Q127" s="290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5"/>
    </row>
    <row r="128" spans="1:77">
      <c r="A128" s="1"/>
      <c r="B128" s="4"/>
      <c r="C128" s="1"/>
      <c r="D128" s="1"/>
      <c r="E128" s="1"/>
      <c r="F128" s="1"/>
      <c r="G128" s="1"/>
      <c r="H128" s="1"/>
      <c r="I128" s="1"/>
      <c r="J128" s="1"/>
      <c r="K128" s="285"/>
      <c r="L128" s="285"/>
      <c r="M128" s="285"/>
      <c r="N128" s="285"/>
      <c r="O128" s="285"/>
      <c r="P128" s="290"/>
      <c r="Q128" s="290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5"/>
    </row>
    <row r="129" spans="1:77">
      <c r="A129" s="1"/>
      <c r="B129" s="4"/>
      <c r="C129" s="1"/>
      <c r="D129" s="1"/>
      <c r="E129" s="1"/>
      <c r="F129" s="1"/>
      <c r="G129" s="1"/>
      <c r="H129" s="1"/>
      <c r="I129" s="1"/>
      <c r="J129" s="1"/>
      <c r="K129" s="285"/>
      <c r="L129" s="285"/>
      <c r="M129" s="285"/>
      <c r="N129" s="285"/>
      <c r="O129" s="285"/>
      <c r="P129" s="290"/>
      <c r="Q129" s="290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5"/>
    </row>
    <row r="130" spans="1:77">
      <c r="A130" s="1"/>
      <c r="B130" s="4"/>
      <c r="C130" s="1"/>
      <c r="D130" s="1"/>
      <c r="E130" s="1"/>
      <c r="F130" s="1"/>
      <c r="G130" s="1"/>
      <c r="H130" s="1"/>
      <c r="I130" s="1"/>
      <c r="J130" s="1"/>
      <c r="K130" s="285"/>
      <c r="L130" s="285"/>
      <c r="M130" s="285"/>
      <c r="N130" s="285"/>
      <c r="O130" s="285"/>
      <c r="P130" s="290"/>
      <c r="Q130" s="290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5"/>
    </row>
    <row r="131" spans="1:77">
      <c r="A131" s="1"/>
      <c r="B131" s="4"/>
      <c r="C131" s="1"/>
      <c r="D131" s="1"/>
      <c r="E131" s="1"/>
      <c r="F131" s="1"/>
      <c r="G131" s="1"/>
      <c r="H131" s="1"/>
      <c r="I131" s="1"/>
      <c r="J131" s="1"/>
      <c r="K131" s="285"/>
      <c r="L131" s="285"/>
      <c r="M131" s="285"/>
      <c r="N131" s="285"/>
      <c r="O131" s="285"/>
      <c r="P131" s="290"/>
      <c r="Q131" s="290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5"/>
    </row>
    <row r="132" spans="1:77">
      <c r="A132" s="1"/>
      <c r="B132" s="4"/>
      <c r="C132" s="1"/>
      <c r="D132" s="1"/>
      <c r="E132" s="1"/>
      <c r="F132" s="1"/>
      <c r="G132" s="1"/>
      <c r="H132" s="1"/>
      <c r="I132" s="1"/>
      <c r="J132" s="1"/>
      <c r="K132" s="285"/>
      <c r="L132" s="285"/>
      <c r="M132" s="285"/>
      <c r="N132" s="285"/>
      <c r="O132" s="285"/>
      <c r="P132" s="290"/>
      <c r="Q132" s="290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5"/>
    </row>
    <row r="133" spans="1:77">
      <c r="A133" s="1"/>
      <c r="B133" s="4"/>
      <c r="C133" s="1"/>
      <c r="D133" s="1"/>
      <c r="E133" s="1"/>
      <c r="F133" s="1"/>
      <c r="G133" s="1"/>
      <c r="H133" s="1"/>
      <c r="I133" s="1"/>
      <c r="J133" s="1"/>
      <c r="K133" s="285"/>
      <c r="L133" s="285"/>
      <c r="M133" s="285"/>
      <c r="N133" s="285"/>
      <c r="O133" s="285"/>
      <c r="P133" s="290"/>
      <c r="Q133" s="290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5"/>
    </row>
    <row r="134" spans="1:77">
      <c r="A134" s="1"/>
      <c r="B134" s="4"/>
      <c r="C134" s="1"/>
      <c r="D134" s="1"/>
      <c r="E134" s="1"/>
      <c r="F134" s="1"/>
      <c r="G134" s="1"/>
      <c r="H134" s="1"/>
      <c r="I134" s="1"/>
      <c r="J134" s="1"/>
      <c r="K134" s="285"/>
      <c r="L134" s="285"/>
      <c r="M134" s="285"/>
      <c r="N134" s="285"/>
      <c r="O134" s="285"/>
      <c r="P134" s="290"/>
      <c r="Q134" s="290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5"/>
    </row>
    <row r="135" spans="1:77">
      <c r="A135" s="31"/>
      <c r="B135" s="26"/>
      <c r="C135" s="31"/>
      <c r="D135" s="31"/>
      <c r="E135" s="31"/>
      <c r="F135" s="31"/>
      <c r="G135" s="31"/>
      <c r="H135" s="31"/>
      <c r="I135" s="31"/>
      <c r="J135" s="31"/>
      <c r="K135" s="110"/>
      <c r="L135" s="110"/>
      <c r="M135" s="110"/>
      <c r="N135" s="110"/>
      <c r="O135" s="110"/>
      <c r="P135" s="290"/>
      <c r="Q135" s="290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5"/>
    </row>
    <row r="136" spans="1:77" s="224" customFormat="1" ht="30" customHeight="1">
      <c r="A136" s="220"/>
      <c r="B136" s="42"/>
      <c r="C136" s="402" t="s">
        <v>28</v>
      </c>
      <c r="D136" s="403"/>
      <c r="E136" s="403"/>
      <c r="F136" s="403"/>
      <c r="G136" s="403"/>
      <c r="H136" s="403"/>
      <c r="I136" s="403"/>
      <c r="J136" s="404"/>
      <c r="K136" s="292"/>
      <c r="L136" s="292"/>
      <c r="M136" s="292"/>
      <c r="N136" s="292"/>
      <c r="O136" s="293"/>
      <c r="P136" s="294"/>
      <c r="Q136" s="294"/>
      <c r="R136" s="221"/>
      <c r="S136" s="221"/>
      <c r="T136" s="221"/>
      <c r="U136" s="221"/>
      <c r="V136" s="221"/>
      <c r="W136" s="221"/>
      <c r="X136" s="221"/>
      <c r="Y136" s="221"/>
      <c r="Z136" s="221"/>
      <c r="AA136" s="221"/>
      <c r="AB136" s="221"/>
      <c r="AC136" s="221"/>
      <c r="AD136" s="221"/>
      <c r="AE136" s="221"/>
      <c r="AF136" s="221"/>
      <c r="AG136" s="221"/>
      <c r="AH136" s="221"/>
      <c r="AI136" s="221"/>
      <c r="AJ136" s="221"/>
      <c r="AK136" s="221"/>
      <c r="AL136" s="221"/>
      <c r="AM136" s="221"/>
      <c r="AN136" s="221"/>
      <c r="AO136" s="221"/>
      <c r="AP136" s="221"/>
      <c r="AQ136" s="221"/>
      <c r="AR136" s="221"/>
      <c r="AS136" s="221"/>
      <c r="AT136" s="221"/>
      <c r="AU136" s="221"/>
      <c r="AV136" s="222"/>
      <c r="AW136" s="222"/>
      <c r="AX136" s="222"/>
      <c r="AY136" s="222"/>
      <c r="AZ136" s="222"/>
      <c r="BA136" s="222"/>
      <c r="BB136" s="222"/>
      <c r="BC136" s="222"/>
      <c r="BD136" s="222"/>
      <c r="BE136" s="222"/>
      <c r="BF136" s="222"/>
      <c r="BG136" s="222"/>
      <c r="BH136" s="222"/>
      <c r="BI136" s="222"/>
      <c r="BJ136" s="222"/>
      <c r="BK136" s="222"/>
      <c r="BL136" s="222"/>
      <c r="BM136" s="222"/>
      <c r="BN136" s="222"/>
      <c r="BO136" s="222"/>
      <c r="BP136" s="222"/>
      <c r="BQ136" s="222"/>
      <c r="BR136" s="222"/>
      <c r="BS136" s="222"/>
      <c r="BT136" s="222"/>
      <c r="BU136" s="222"/>
      <c r="BV136" s="222"/>
      <c r="BW136" s="222"/>
      <c r="BX136" s="222"/>
      <c r="BY136" s="223"/>
    </row>
    <row r="137" spans="1:77" s="224" customFormat="1" ht="20.100000000000001" customHeight="1" thickBot="1">
      <c r="A137" s="220"/>
      <c r="B137" s="42"/>
      <c r="C137" s="405" t="s">
        <v>36</v>
      </c>
      <c r="D137" s="406"/>
      <c r="E137" s="406"/>
      <c r="F137" s="406"/>
      <c r="G137" s="406"/>
      <c r="H137" s="406"/>
      <c r="I137" s="406"/>
      <c r="J137" s="407"/>
      <c r="K137" s="295"/>
      <c r="L137" s="295"/>
      <c r="M137" s="295"/>
      <c r="N137" s="295"/>
      <c r="O137" s="296"/>
      <c r="P137" s="294"/>
      <c r="Q137" s="294"/>
      <c r="R137" s="221"/>
      <c r="S137" s="221"/>
      <c r="T137" s="221"/>
      <c r="U137" s="221"/>
      <c r="V137" s="221"/>
      <c r="W137" s="221"/>
      <c r="X137" s="221"/>
      <c r="Y137" s="221"/>
      <c r="Z137" s="221"/>
      <c r="AA137" s="221"/>
      <c r="AB137" s="221"/>
      <c r="AC137" s="221"/>
      <c r="AD137" s="221"/>
      <c r="AE137" s="221"/>
      <c r="AF137" s="221"/>
      <c r="AG137" s="221"/>
      <c r="AH137" s="221"/>
      <c r="AI137" s="221"/>
      <c r="AJ137" s="221"/>
      <c r="AK137" s="221"/>
      <c r="AL137" s="221"/>
      <c r="AM137" s="221"/>
      <c r="AN137" s="221"/>
      <c r="AO137" s="221"/>
      <c r="AP137" s="221"/>
      <c r="AQ137" s="221"/>
      <c r="AR137" s="221"/>
      <c r="AS137" s="221"/>
      <c r="AT137" s="221"/>
      <c r="AU137" s="221"/>
      <c r="AV137" s="222"/>
      <c r="AW137" s="222"/>
      <c r="AX137" s="222"/>
      <c r="AY137" s="222"/>
      <c r="AZ137" s="222"/>
      <c r="BA137" s="222"/>
      <c r="BB137" s="222"/>
      <c r="BC137" s="222"/>
      <c r="BD137" s="222"/>
      <c r="BE137" s="222"/>
      <c r="BF137" s="222"/>
      <c r="BG137" s="222"/>
      <c r="BH137" s="222"/>
      <c r="BI137" s="222"/>
      <c r="BJ137" s="222"/>
      <c r="BK137" s="222"/>
      <c r="BL137" s="222"/>
      <c r="BM137" s="222"/>
      <c r="BN137" s="222"/>
      <c r="BO137" s="222"/>
      <c r="BP137" s="222"/>
      <c r="BQ137" s="222"/>
      <c r="BR137" s="222"/>
      <c r="BS137" s="222"/>
      <c r="BT137" s="222"/>
      <c r="BU137" s="222"/>
      <c r="BV137" s="222"/>
      <c r="BW137" s="222"/>
      <c r="BX137" s="222"/>
      <c r="BY137" s="223"/>
    </row>
    <row r="138" spans="1:77" ht="9.9499999999999993" customHeight="1">
      <c r="A138" s="31"/>
      <c r="B138" s="26"/>
      <c r="C138" s="193"/>
      <c r="D138" s="27"/>
      <c r="E138" s="27"/>
      <c r="F138" s="27"/>
      <c r="G138" s="27"/>
      <c r="H138" s="27"/>
      <c r="I138" s="27"/>
      <c r="J138" s="194"/>
      <c r="K138" s="110"/>
      <c r="L138" s="110"/>
      <c r="M138" s="110"/>
      <c r="N138" s="110"/>
      <c r="O138" s="110"/>
      <c r="P138" s="290"/>
      <c r="Q138" s="290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5"/>
    </row>
    <row r="139" spans="1:77" ht="12.75" customHeight="1">
      <c r="A139" s="31"/>
      <c r="B139" s="26"/>
      <c r="C139" s="193"/>
      <c r="D139" s="231" t="s">
        <v>29</v>
      </c>
      <c r="E139" s="33"/>
      <c r="F139" s="33"/>
      <c r="G139" s="30"/>
      <c r="H139" s="33"/>
      <c r="I139" s="33"/>
      <c r="J139" s="306"/>
      <c r="K139" s="110"/>
      <c r="L139" s="110"/>
      <c r="M139" s="110"/>
      <c r="N139" s="110"/>
      <c r="O139" s="110"/>
      <c r="P139" s="290"/>
      <c r="Q139" s="290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5"/>
    </row>
    <row r="140" spans="1:77">
      <c r="A140" s="31"/>
      <c r="B140" s="26"/>
      <c r="C140" s="193"/>
      <c r="D140" s="27" t="s">
        <v>30</v>
      </c>
      <c r="E140" s="27"/>
      <c r="F140" s="27"/>
      <c r="G140" s="27"/>
      <c r="H140" s="27"/>
      <c r="I140" s="27"/>
      <c r="J140" s="194"/>
      <c r="K140" s="110"/>
      <c r="L140" s="110"/>
      <c r="M140" s="110"/>
      <c r="N140" s="110"/>
      <c r="O140" s="110"/>
      <c r="P140" s="290"/>
      <c r="Q140" s="290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5"/>
    </row>
    <row r="141" spans="1:77">
      <c r="A141" s="31"/>
      <c r="B141" s="26"/>
      <c r="C141" s="193"/>
      <c r="D141" s="214" t="s">
        <v>129</v>
      </c>
      <c r="E141" s="27"/>
      <c r="F141" s="27"/>
      <c r="G141" s="27"/>
      <c r="H141" s="27"/>
      <c r="I141" s="27"/>
      <c r="J141" s="194"/>
      <c r="K141" s="110"/>
      <c r="L141" s="110"/>
      <c r="M141" s="110"/>
      <c r="N141" s="110"/>
      <c r="O141" s="110"/>
      <c r="P141" s="290"/>
      <c r="Q141" s="290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5"/>
    </row>
    <row r="142" spans="1:77">
      <c r="A142" s="31"/>
      <c r="B142" s="26"/>
      <c r="C142" s="193"/>
      <c r="D142" s="214" t="s">
        <v>130</v>
      </c>
      <c r="E142" s="27"/>
      <c r="F142" s="27"/>
      <c r="G142" s="27"/>
      <c r="H142" s="27"/>
      <c r="I142" s="27"/>
      <c r="J142" s="194"/>
      <c r="K142" s="110"/>
      <c r="L142" s="110"/>
      <c r="M142" s="110"/>
      <c r="N142" s="110"/>
      <c r="O142" s="110"/>
      <c r="P142" s="290"/>
      <c r="Q142" s="290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5"/>
    </row>
    <row r="143" spans="1:77">
      <c r="A143" s="31"/>
      <c r="B143" s="26"/>
      <c r="C143" s="193"/>
      <c r="D143" s="216"/>
      <c r="E143" s="27"/>
      <c r="F143" s="27"/>
      <c r="G143" s="27"/>
      <c r="H143" s="27"/>
      <c r="I143" s="27"/>
      <c r="J143" s="194"/>
      <c r="K143" s="110"/>
      <c r="L143" s="110"/>
      <c r="M143" s="110"/>
      <c r="N143" s="110"/>
      <c r="O143" s="110"/>
      <c r="P143" s="290"/>
      <c r="Q143" s="290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5"/>
    </row>
    <row r="144" spans="1:77">
      <c r="A144" s="31"/>
      <c r="B144" s="26"/>
      <c r="C144" s="193"/>
      <c r="D144" s="215" t="s">
        <v>34</v>
      </c>
      <c r="E144" s="27"/>
      <c r="F144" s="27"/>
      <c r="G144" s="27"/>
      <c r="H144" s="27"/>
      <c r="I144" s="27"/>
      <c r="J144" s="194"/>
      <c r="K144" s="110"/>
      <c r="L144" s="110"/>
      <c r="M144" s="110"/>
      <c r="N144" s="110"/>
      <c r="O144" s="110"/>
      <c r="P144" s="290"/>
      <c r="Q144" s="290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5"/>
    </row>
    <row r="145" spans="1:77">
      <c r="A145" s="31"/>
      <c r="B145" s="26"/>
      <c r="C145" s="193"/>
      <c r="D145" s="216" t="s">
        <v>31</v>
      </c>
      <c r="E145" s="27"/>
      <c r="F145" s="27"/>
      <c r="G145" s="27"/>
      <c r="H145" s="27"/>
      <c r="I145" s="27"/>
      <c r="J145" s="194"/>
      <c r="K145" s="110"/>
      <c r="L145" s="110"/>
      <c r="M145" s="110"/>
      <c r="N145" s="110"/>
      <c r="O145" s="110"/>
      <c r="P145" s="290"/>
      <c r="Q145" s="290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5"/>
    </row>
    <row r="146" spans="1:77">
      <c r="A146" s="31"/>
      <c r="B146" s="26"/>
      <c r="C146" s="193"/>
      <c r="D146" s="216" t="s">
        <v>32</v>
      </c>
      <c r="E146" s="27"/>
      <c r="F146" s="27"/>
      <c r="G146" s="27"/>
      <c r="H146" s="27"/>
      <c r="I146" s="27"/>
      <c r="J146" s="194"/>
      <c r="K146" s="110"/>
      <c r="L146" s="110"/>
      <c r="M146" s="110"/>
      <c r="N146" s="110"/>
      <c r="O146" s="110"/>
      <c r="P146" s="290"/>
      <c r="Q146" s="290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5"/>
    </row>
    <row r="147" spans="1:77">
      <c r="A147" s="31"/>
      <c r="B147" s="26"/>
      <c r="C147" s="193"/>
      <c r="D147" s="216" t="s">
        <v>33</v>
      </c>
      <c r="E147" s="27"/>
      <c r="F147" s="27"/>
      <c r="G147" s="27"/>
      <c r="H147" s="27"/>
      <c r="I147" s="27"/>
      <c r="J147" s="194"/>
      <c r="K147" s="110"/>
      <c r="L147" s="110"/>
      <c r="M147" s="110"/>
      <c r="N147" s="110"/>
      <c r="O147" s="110"/>
      <c r="P147" s="290"/>
      <c r="Q147" s="290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5"/>
    </row>
    <row r="148" spans="1:77">
      <c r="A148" s="31"/>
      <c r="B148" s="26"/>
      <c r="C148" s="193"/>
      <c r="D148" s="216" t="s">
        <v>35</v>
      </c>
      <c r="E148" s="27"/>
      <c r="F148" s="27"/>
      <c r="G148" s="27"/>
      <c r="H148" s="27"/>
      <c r="I148" s="27"/>
      <c r="J148" s="194"/>
      <c r="K148" s="110"/>
      <c r="L148" s="110"/>
      <c r="M148" s="110"/>
      <c r="N148" s="110"/>
      <c r="O148" s="110"/>
      <c r="P148" s="290"/>
      <c r="Q148" s="290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5"/>
    </row>
    <row r="149" spans="1:77">
      <c r="A149" s="31"/>
      <c r="B149" s="26"/>
      <c r="C149" s="193"/>
      <c r="D149" s="216" t="s">
        <v>131</v>
      </c>
      <c r="E149" s="27"/>
      <c r="F149" s="27"/>
      <c r="G149" s="27"/>
      <c r="H149" s="27"/>
      <c r="I149" s="27"/>
      <c r="J149" s="194"/>
      <c r="K149" s="110"/>
      <c r="L149" s="110"/>
      <c r="M149" s="110"/>
      <c r="N149" s="110"/>
      <c r="O149" s="110"/>
      <c r="P149" s="290"/>
      <c r="Q149" s="290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5"/>
    </row>
    <row r="150" spans="1:77">
      <c r="A150" s="31"/>
      <c r="B150" s="26"/>
      <c r="C150" s="193"/>
      <c r="D150" s="216" t="s">
        <v>132</v>
      </c>
      <c r="E150" s="27"/>
      <c r="F150" s="27"/>
      <c r="G150" s="27"/>
      <c r="H150" s="27"/>
      <c r="I150" s="27"/>
      <c r="J150" s="194"/>
      <c r="K150" s="110"/>
      <c r="L150" s="110"/>
      <c r="M150" s="110"/>
      <c r="N150" s="110"/>
      <c r="O150" s="110"/>
      <c r="P150" s="290"/>
      <c r="Q150" s="290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5"/>
    </row>
    <row r="151" spans="1:77">
      <c r="A151" s="31"/>
      <c r="B151" s="26"/>
      <c r="C151" s="193"/>
      <c r="D151" s="216" t="s">
        <v>133</v>
      </c>
      <c r="E151" s="27"/>
      <c r="F151" s="27"/>
      <c r="G151" s="27"/>
      <c r="H151" s="27"/>
      <c r="I151" s="27"/>
      <c r="J151" s="194"/>
      <c r="K151" s="110"/>
      <c r="L151" s="110"/>
      <c r="M151" s="110"/>
      <c r="N151" s="110"/>
      <c r="O151" s="110"/>
      <c r="P151" s="290"/>
      <c r="Q151" s="290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5"/>
    </row>
    <row r="152" spans="1:77">
      <c r="A152" s="31"/>
      <c r="B152" s="26"/>
      <c r="C152" s="193"/>
      <c r="D152" s="216" t="s">
        <v>134</v>
      </c>
      <c r="E152" s="27"/>
      <c r="F152" s="27"/>
      <c r="G152" s="27"/>
      <c r="H152" s="27"/>
      <c r="I152" s="27"/>
      <c r="J152" s="194"/>
      <c r="K152" s="110"/>
      <c r="L152" s="110"/>
      <c r="M152" s="110"/>
      <c r="N152" s="110"/>
      <c r="O152" s="110"/>
      <c r="P152" s="290"/>
      <c r="Q152" s="290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5"/>
    </row>
    <row r="153" spans="1:77">
      <c r="A153" s="31"/>
      <c r="B153" s="26"/>
      <c r="C153" s="193"/>
      <c r="D153" s="216" t="s">
        <v>135</v>
      </c>
      <c r="E153" s="27"/>
      <c r="F153" s="27"/>
      <c r="G153" s="27"/>
      <c r="H153" s="27"/>
      <c r="I153" s="27"/>
      <c r="J153" s="194"/>
      <c r="K153" s="110"/>
      <c r="L153" s="110"/>
      <c r="M153" s="110"/>
      <c r="N153" s="110"/>
      <c r="O153" s="110"/>
      <c r="P153" s="290"/>
      <c r="Q153" s="290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5"/>
    </row>
    <row r="154" spans="1:77">
      <c r="A154" s="31"/>
      <c r="B154" s="26"/>
      <c r="C154" s="193"/>
      <c r="D154" s="218" t="s">
        <v>136</v>
      </c>
      <c r="E154" s="27"/>
      <c r="F154" s="27"/>
      <c r="G154" s="27"/>
      <c r="H154" s="27"/>
      <c r="I154" s="27"/>
      <c r="J154" s="194"/>
      <c r="K154" s="110"/>
      <c r="L154" s="110"/>
      <c r="M154" s="110"/>
      <c r="N154" s="110"/>
      <c r="O154" s="110"/>
      <c r="P154" s="290"/>
      <c r="Q154" s="290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5"/>
    </row>
    <row r="155" spans="1:77" ht="15.75" thickBot="1">
      <c r="A155" s="31"/>
      <c r="B155" s="26"/>
      <c r="C155" s="307"/>
      <c r="D155" s="28"/>
      <c r="E155" s="28"/>
      <c r="F155" s="28"/>
      <c r="G155" s="28"/>
      <c r="H155" s="28"/>
      <c r="I155" s="28"/>
      <c r="J155" s="308"/>
      <c r="K155" s="230"/>
      <c r="L155" s="230"/>
      <c r="M155" s="230"/>
      <c r="N155" s="230"/>
      <c r="O155" s="110"/>
      <c r="P155" s="290"/>
      <c r="Q155" s="290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5"/>
    </row>
    <row r="156" spans="1:77" ht="20.100000000000001" customHeight="1" thickBot="1">
      <c r="A156" s="31"/>
      <c r="B156" s="26"/>
      <c r="C156" s="408" t="s">
        <v>38</v>
      </c>
      <c r="D156" s="409"/>
      <c r="E156" s="409"/>
      <c r="F156" s="409"/>
      <c r="G156" s="409"/>
      <c r="H156" s="409"/>
      <c r="I156" s="409"/>
      <c r="J156" s="410"/>
      <c r="K156" s="297"/>
      <c r="L156" s="297"/>
      <c r="M156" s="297"/>
      <c r="N156" s="297"/>
      <c r="O156" s="298"/>
      <c r="P156" s="290"/>
      <c r="Q156" s="290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5"/>
    </row>
    <row r="157" spans="1:77" ht="6" customHeight="1">
      <c r="A157" s="31"/>
      <c r="B157" s="26"/>
      <c r="C157" s="307"/>
      <c r="D157" s="34"/>
      <c r="E157" s="28"/>
      <c r="F157" s="28"/>
      <c r="G157" s="28"/>
      <c r="H157" s="28"/>
      <c r="I157" s="28"/>
      <c r="J157" s="308"/>
      <c r="K157" s="230"/>
      <c r="L157" s="230"/>
      <c r="M157" s="230"/>
      <c r="N157" s="230"/>
      <c r="O157" s="110"/>
      <c r="P157" s="290"/>
      <c r="Q157" s="290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5"/>
    </row>
    <row r="158" spans="1:77" ht="15">
      <c r="A158" s="31"/>
      <c r="B158" s="26"/>
      <c r="C158" s="307"/>
      <c r="D158" s="215" t="s">
        <v>46</v>
      </c>
      <c r="E158" s="216"/>
      <c r="F158" s="216"/>
      <c r="G158" s="216"/>
      <c r="H158" s="216"/>
      <c r="I158" s="216"/>
      <c r="J158" s="309"/>
      <c r="K158" s="230"/>
      <c r="L158" s="230"/>
      <c r="M158" s="230"/>
      <c r="N158" s="230"/>
      <c r="O158" s="110"/>
      <c r="P158" s="290"/>
      <c r="Q158" s="290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5"/>
    </row>
    <row r="159" spans="1:77" ht="15">
      <c r="A159" s="31"/>
      <c r="B159" s="26"/>
      <c r="C159" s="307"/>
      <c r="D159" s="232" t="s">
        <v>137</v>
      </c>
      <c r="E159" s="216"/>
      <c r="F159" s="216"/>
      <c r="G159" s="216"/>
      <c r="H159" s="216"/>
      <c r="I159" s="216"/>
      <c r="J159" s="309"/>
      <c r="K159" s="230"/>
      <c r="L159" s="230"/>
      <c r="M159" s="230"/>
      <c r="N159" s="230"/>
      <c r="O159" s="110"/>
      <c r="P159" s="290"/>
      <c r="Q159" s="290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5"/>
    </row>
    <row r="160" spans="1:77" ht="15">
      <c r="A160" s="31"/>
      <c r="B160" s="26"/>
      <c r="C160" s="307"/>
      <c r="D160" s="218" t="s">
        <v>111</v>
      </c>
      <c r="E160" s="216"/>
      <c r="F160" s="216"/>
      <c r="G160" s="216"/>
      <c r="H160" s="216"/>
      <c r="I160" s="216"/>
      <c r="J160" s="309"/>
      <c r="K160" s="230"/>
      <c r="L160" s="230"/>
      <c r="M160" s="230"/>
      <c r="N160" s="230"/>
      <c r="O160" s="110"/>
      <c r="P160" s="290"/>
      <c r="Q160" s="290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5"/>
    </row>
    <row r="161" spans="1:77" ht="15">
      <c r="A161" s="31"/>
      <c r="B161" s="26"/>
      <c r="C161" s="307"/>
      <c r="D161" s="232" t="s">
        <v>138</v>
      </c>
      <c r="E161" s="216"/>
      <c r="F161" s="216"/>
      <c r="G161" s="216"/>
      <c r="H161" s="216"/>
      <c r="I161" s="216"/>
      <c r="J161" s="309"/>
      <c r="K161" s="230"/>
      <c r="L161" s="230"/>
      <c r="M161" s="230"/>
      <c r="N161" s="230"/>
      <c r="O161" s="110"/>
      <c r="P161" s="290"/>
      <c r="Q161" s="290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5"/>
    </row>
    <row r="162" spans="1:77" ht="15">
      <c r="A162" s="31"/>
      <c r="B162" s="26"/>
      <c r="C162" s="307"/>
      <c r="D162" s="218" t="s">
        <v>112</v>
      </c>
      <c r="E162" s="216"/>
      <c r="F162" s="216"/>
      <c r="G162" s="216"/>
      <c r="H162" s="216"/>
      <c r="I162" s="216"/>
      <c r="J162" s="309"/>
      <c r="K162" s="230"/>
      <c r="L162" s="230"/>
      <c r="M162" s="230"/>
      <c r="N162" s="230"/>
      <c r="O162" s="110"/>
      <c r="P162" s="290"/>
      <c r="Q162" s="290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5"/>
    </row>
    <row r="163" spans="1:77" ht="15">
      <c r="A163" s="31"/>
      <c r="B163" s="26"/>
      <c r="C163" s="307"/>
      <c r="D163" s="218" t="s">
        <v>113</v>
      </c>
      <c r="E163" s="216"/>
      <c r="F163" s="216"/>
      <c r="G163" s="216"/>
      <c r="H163" s="216"/>
      <c r="I163" s="216"/>
      <c r="J163" s="309"/>
      <c r="K163" s="230"/>
      <c r="L163" s="230"/>
      <c r="M163" s="230"/>
      <c r="N163" s="230"/>
      <c r="O163" s="110"/>
      <c r="P163" s="290"/>
      <c r="Q163" s="290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5"/>
    </row>
    <row r="164" spans="1:77" ht="15">
      <c r="A164" s="31"/>
      <c r="B164" s="26"/>
      <c r="C164" s="307"/>
      <c r="D164" s="232" t="s">
        <v>139</v>
      </c>
      <c r="E164" s="216"/>
      <c r="F164" s="216"/>
      <c r="G164" s="216"/>
      <c r="H164" s="216"/>
      <c r="I164" s="216"/>
      <c r="J164" s="309"/>
      <c r="K164" s="230"/>
      <c r="L164" s="230"/>
      <c r="M164" s="230"/>
      <c r="N164" s="230"/>
      <c r="O164" s="110"/>
      <c r="P164" s="290"/>
      <c r="Q164" s="290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5"/>
    </row>
    <row r="165" spans="1:77" ht="15">
      <c r="A165" s="31"/>
      <c r="B165" s="26"/>
      <c r="C165" s="307"/>
      <c r="D165" s="218" t="s">
        <v>141</v>
      </c>
      <c r="E165" s="216"/>
      <c r="F165" s="216"/>
      <c r="G165" s="216"/>
      <c r="H165" s="216"/>
      <c r="I165" s="216"/>
      <c r="J165" s="309"/>
      <c r="K165" s="230"/>
      <c r="L165" s="230"/>
      <c r="M165" s="230"/>
      <c r="N165" s="230"/>
      <c r="O165" s="110"/>
      <c r="P165" s="290"/>
      <c r="Q165" s="290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5"/>
    </row>
    <row r="166" spans="1:77" ht="15">
      <c r="A166" s="31"/>
      <c r="B166" s="26"/>
      <c r="C166" s="307"/>
      <c r="D166" s="218" t="s">
        <v>142</v>
      </c>
      <c r="E166" s="216"/>
      <c r="F166" s="216"/>
      <c r="G166" s="216"/>
      <c r="H166" s="216"/>
      <c r="I166" s="216"/>
      <c r="J166" s="309"/>
      <c r="K166" s="230"/>
      <c r="L166" s="230"/>
      <c r="M166" s="230"/>
      <c r="N166" s="230"/>
      <c r="O166" s="110"/>
      <c r="P166" s="290"/>
      <c r="Q166" s="290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5"/>
    </row>
    <row r="167" spans="1:77" ht="12" customHeight="1">
      <c r="A167" s="31"/>
      <c r="B167" s="26"/>
      <c r="C167" s="307"/>
      <c r="D167" s="218"/>
      <c r="E167" s="216"/>
      <c r="F167" s="216"/>
      <c r="G167" s="216"/>
      <c r="H167" s="216"/>
      <c r="I167" s="216"/>
      <c r="J167" s="309"/>
      <c r="K167" s="230"/>
      <c r="L167" s="230"/>
      <c r="M167" s="230"/>
      <c r="N167" s="230"/>
      <c r="O167" s="110"/>
      <c r="P167" s="290"/>
      <c r="Q167" s="290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5"/>
    </row>
    <row r="168" spans="1:77" ht="15">
      <c r="A168" s="31"/>
      <c r="B168" s="26"/>
      <c r="C168" s="307"/>
      <c r="D168" s="218" t="s">
        <v>140</v>
      </c>
      <c r="E168" s="216"/>
      <c r="F168" s="216"/>
      <c r="G168" s="216"/>
      <c r="H168" s="216"/>
      <c r="I168" s="216"/>
      <c r="J168" s="309"/>
      <c r="K168" s="230"/>
      <c r="L168" s="230"/>
      <c r="M168" s="230"/>
      <c r="N168" s="230"/>
      <c r="O168" s="110"/>
      <c r="P168" s="290"/>
      <c r="Q168" s="290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5"/>
    </row>
    <row r="169" spans="1:77" ht="15.75" thickBot="1">
      <c r="A169" s="31"/>
      <c r="B169" s="26"/>
      <c r="C169" s="310"/>
      <c r="D169" s="39"/>
      <c r="E169" s="37"/>
      <c r="F169" s="37"/>
      <c r="G169" s="37"/>
      <c r="H169" s="37"/>
      <c r="I169" s="37"/>
      <c r="J169" s="311"/>
      <c r="K169" s="230"/>
      <c r="L169" s="230"/>
      <c r="M169" s="230"/>
      <c r="N169" s="230"/>
      <c r="O169" s="110"/>
      <c r="P169" s="290"/>
      <c r="Q169" s="290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5"/>
    </row>
    <row r="170" spans="1:77" ht="20.100000000000001" customHeight="1" thickBot="1">
      <c r="A170" s="31"/>
      <c r="B170" s="26"/>
      <c r="C170" s="411" t="s">
        <v>157</v>
      </c>
      <c r="D170" s="412"/>
      <c r="E170" s="412"/>
      <c r="F170" s="412"/>
      <c r="G170" s="412"/>
      <c r="H170" s="412"/>
      <c r="I170" s="412"/>
      <c r="J170" s="413"/>
      <c r="K170" s="297"/>
      <c r="L170" s="297"/>
      <c r="M170" s="297"/>
      <c r="N170" s="297"/>
      <c r="O170" s="299"/>
      <c r="P170" s="290"/>
      <c r="Q170" s="290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5"/>
    </row>
    <row r="171" spans="1:77" ht="8.25" customHeight="1">
      <c r="A171" s="31"/>
      <c r="B171" s="26"/>
      <c r="C171" s="312"/>
      <c r="D171" s="227"/>
      <c r="E171" s="227"/>
      <c r="F171" s="227"/>
      <c r="G171" s="227"/>
      <c r="H171" s="227"/>
      <c r="I171" s="227"/>
      <c r="J171" s="313"/>
      <c r="K171" s="300"/>
      <c r="L171" s="300"/>
      <c r="M171" s="300"/>
      <c r="N171" s="300"/>
      <c r="O171" s="299"/>
      <c r="P171" s="290"/>
      <c r="Q171" s="290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5"/>
    </row>
    <row r="172" spans="1:77" ht="15">
      <c r="A172" s="31"/>
      <c r="B172" s="26"/>
      <c r="C172" s="307"/>
      <c r="D172" s="233" t="s">
        <v>110</v>
      </c>
      <c r="E172" s="233"/>
      <c r="F172" s="216"/>
      <c r="G172" s="216"/>
      <c r="H172" s="216"/>
      <c r="I172" s="216"/>
      <c r="J172" s="309"/>
      <c r="K172" s="234"/>
      <c r="L172" s="234"/>
      <c r="M172" s="230"/>
      <c r="N172" s="230"/>
      <c r="O172" s="110"/>
      <c r="P172" s="290"/>
      <c r="Q172" s="290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5"/>
    </row>
    <row r="173" spans="1:77" ht="15">
      <c r="A173" s="31"/>
      <c r="B173" s="26"/>
      <c r="C173" s="307"/>
      <c r="D173" s="216" t="s">
        <v>114</v>
      </c>
      <c r="E173" s="217"/>
      <c r="F173" s="216"/>
      <c r="G173" s="216"/>
      <c r="H173" s="216"/>
      <c r="I173" s="216"/>
      <c r="J173" s="309"/>
      <c r="K173" s="234"/>
      <c r="L173" s="234"/>
      <c r="M173" s="230"/>
      <c r="N173" s="230"/>
      <c r="O173" s="110"/>
      <c r="P173" s="290"/>
      <c r="Q173" s="290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5"/>
    </row>
    <row r="174" spans="1:77" ht="15">
      <c r="A174" s="31"/>
      <c r="B174" s="26"/>
      <c r="C174" s="307"/>
      <c r="D174" s="217" t="s">
        <v>144</v>
      </c>
      <c r="E174" s="217"/>
      <c r="F174" s="233"/>
      <c r="G174" s="216"/>
      <c r="H174" s="216"/>
      <c r="I174" s="216"/>
      <c r="J174" s="309"/>
      <c r="K174" s="234"/>
      <c r="L174" s="234"/>
      <c r="M174" s="230"/>
      <c r="N174" s="230"/>
      <c r="O174" s="110"/>
      <c r="P174" s="290"/>
      <c r="Q174" s="290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5"/>
    </row>
    <row r="175" spans="1:77" ht="15">
      <c r="A175" s="31"/>
      <c r="B175" s="26"/>
      <c r="C175" s="307"/>
      <c r="D175" s="217" t="s">
        <v>145</v>
      </c>
      <c r="E175" s="59"/>
      <c r="F175" s="216"/>
      <c r="G175" s="216"/>
      <c r="H175" s="216"/>
      <c r="I175" s="216"/>
      <c r="J175" s="309"/>
      <c r="K175" s="234"/>
      <c r="L175" s="234"/>
      <c r="M175" s="230"/>
      <c r="N175" s="230"/>
      <c r="O175" s="110"/>
      <c r="P175" s="290"/>
      <c r="Q175" s="290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5"/>
    </row>
    <row r="176" spans="1:77" ht="15">
      <c r="A176" s="31"/>
      <c r="B176" s="26"/>
      <c r="C176" s="307"/>
      <c r="D176" s="216" t="s">
        <v>1</v>
      </c>
      <c r="E176" s="59"/>
      <c r="F176" s="216"/>
      <c r="G176" s="216"/>
      <c r="H176" s="216"/>
      <c r="I176" s="216"/>
      <c r="J176" s="309"/>
      <c r="K176" s="234"/>
      <c r="L176" s="234"/>
      <c r="M176" s="230"/>
      <c r="N176" s="230"/>
      <c r="O176" s="110"/>
      <c r="P176" s="290"/>
      <c r="Q176" s="290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5"/>
    </row>
    <row r="177" spans="1:77" ht="15">
      <c r="A177" s="31"/>
      <c r="B177" s="26"/>
      <c r="C177" s="307"/>
      <c r="D177" s="216" t="s">
        <v>2</v>
      </c>
      <c r="E177" s="59"/>
      <c r="F177" s="216"/>
      <c r="G177" s="216"/>
      <c r="H177" s="216"/>
      <c r="I177" s="216"/>
      <c r="J177" s="309"/>
      <c r="K177" s="234"/>
      <c r="L177" s="234"/>
      <c r="M177" s="230"/>
      <c r="N177" s="230"/>
      <c r="O177" s="110"/>
      <c r="P177" s="290"/>
      <c r="Q177" s="290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5"/>
    </row>
    <row r="178" spans="1:77" ht="15">
      <c r="A178" s="31"/>
      <c r="B178" s="26"/>
      <c r="C178" s="307"/>
      <c r="D178" s="216" t="s">
        <v>3</v>
      </c>
      <c r="E178" s="59"/>
      <c r="F178" s="216"/>
      <c r="G178" s="216"/>
      <c r="H178" s="216"/>
      <c r="I178" s="216"/>
      <c r="J178" s="309"/>
      <c r="K178" s="234"/>
      <c r="L178" s="234"/>
      <c r="M178" s="230"/>
      <c r="N178" s="230"/>
      <c r="O178" s="110"/>
      <c r="P178" s="290"/>
      <c r="Q178" s="290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5"/>
    </row>
    <row r="179" spans="1:77" ht="15">
      <c r="A179" s="31"/>
      <c r="B179" s="26"/>
      <c r="C179" s="307"/>
      <c r="D179" s="216" t="s">
        <v>37</v>
      </c>
      <c r="E179" s="59"/>
      <c r="F179" s="216"/>
      <c r="G179" s="216"/>
      <c r="H179" s="216"/>
      <c r="I179" s="216"/>
      <c r="J179" s="309"/>
      <c r="K179" s="234"/>
      <c r="L179" s="234"/>
      <c r="M179" s="230"/>
      <c r="N179" s="230"/>
      <c r="O179" s="110"/>
      <c r="P179" s="290"/>
      <c r="Q179" s="290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5"/>
    </row>
    <row r="180" spans="1:77" ht="15">
      <c r="A180" s="31"/>
      <c r="B180" s="26"/>
      <c r="C180" s="307"/>
      <c r="D180" s="217" t="s">
        <v>146</v>
      </c>
      <c r="E180" s="59"/>
      <c r="F180" s="216"/>
      <c r="G180" s="216"/>
      <c r="H180" s="216"/>
      <c r="I180" s="216"/>
      <c r="J180" s="309"/>
      <c r="K180" s="234"/>
      <c r="L180" s="234"/>
      <c r="M180" s="230"/>
      <c r="N180" s="230"/>
      <c r="O180" s="110"/>
      <c r="P180" s="290"/>
      <c r="Q180" s="290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5"/>
    </row>
    <row r="181" spans="1:77" ht="15">
      <c r="A181" s="31"/>
      <c r="B181" s="26"/>
      <c r="C181" s="307"/>
      <c r="D181" s="217" t="s">
        <v>147</v>
      </c>
      <c r="E181" s="59"/>
      <c r="F181" s="216"/>
      <c r="G181" s="216"/>
      <c r="H181" s="216"/>
      <c r="I181" s="216"/>
      <c r="J181" s="309"/>
      <c r="K181" s="234"/>
      <c r="L181" s="234"/>
      <c r="M181" s="230"/>
      <c r="N181" s="230"/>
      <c r="O181" s="110"/>
      <c r="P181" s="290"/>
      <c r="Q181" s="290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5"/>
    </row>
    <row r="182" spans="1:77" ht="15">
      <c r="A182" s="31"/>
      <c r="B182" s="26"/>
      <c r="C182" s="307"/>
      <c r="D182" s="216" t="s">
        <v>39</v>
      </c>
      <c r="E182" s="59"/>
      <c r="F182" s="216"/>
      <c r="G182" s="216"/>
      <c r="H182" s="216"/>
      <c r="I182" s="216"/>
      <c r="J182" s="309"/>
      <c r="K182" s="234"/>
      <c r="L182" s="234"/>
      <c r="M182" s="230"/>
      <c r="N182" s="230"/>
      <c r="O182" s="110"/>
      <c r="P182" s="290"/>
      <c r="Q182" s="290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5"/>
    </row>
    <row r="183" spans="1:77" ht="15">
      <c r="A183" s="31"/>
      <c r="B183" s="26"/>
      <c r="C183" s="307"/>
      <c r="D183" s="217" t="s">
        <v>143</v>
      </c>
      <c r="E183" s="217"/>
      <c r="F183" s="216"/>
      <c r="G183" s="216"/>
      <c r="H183" s="216"/>
      <c r="I183" s="216"/>
      <c r="J183" s="309"/>
      <c r="K183" s="234"/>
      <c r="L183" s="234"/>
      <c r="M183" s="230"/>
      <c r="N183" s="230"/>
      <c r="O183" s="110"/>
      <c r="P183" s="290"/>
      <c r="Q183" s="290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5"/>
    </row>
    <row r="184" spans="1:77" ht="15.75" thickBot="1">
      <c r="A184" s="31"/>
      <c r="B184" s="26"/>
      <c r="C184" s="310"/>
      <c r="D184" s="219"/>
      <c r="E184" s="235"/>
      <c r="F184" s="236"/>
      <c r="G184" s="219"/>
      <c r="H184" s="219"/>
      <c r="I184" s="219"/>
      <c r="J184" s="314"/>
      <c r="K184" s="234"/>
      <c r="L184" s="234"/>
      <c r="M184" s="230"/>
      <c r="N184" s="230"/>
      <c r="O184" s="110"/>
      <c r="P184" s="290"/>
      <c r="Q184" s="290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5"/>
    </row>
    <row r="185" spans="1:77" ht="20.100000000000001" customHeight="1" thickBot="1">
      <c r="A185" s="31"/>
      <c r="B185" s="26"/>
      <c r="C185" s="411" t="s">
        <v>158</v>
      </c>
      <c r="D185" s="412"/>
      <c r="E185" s="412"/>
      <c r="F185" s="412"/>
      <c r="G185" s="412"/>
      <c r="H185" s="412"/>
      <c r="I185" s="412"/>
      <c r="J185" s="413"/>
      <c r="K185" s="297"/>
      <c r="L185" s="297"/>
      <c r="M185" s="297"/>
      <c r="N185" s="297"/>
      <c r="O185" s="287"/>
      <c r="P185" s="290"/>
      <c r="Q185" s="290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5"/>
    </row>
    <row r="186" spans="1:77" ht="15">
      <c r="A186" s="31"/>
      <c r="B186" s="26"/>
      <c r="C186" s="315"/>
      <c r="D186" s="225"/>
      <c r="E186" s="226"/>
      <c r="F186" s="226"/>
      <c r="G186" s="226"/>
      <c r="H186" s="226"/>
      <c r="I186" s="226"/>
      <c r="J186" s="316"/>
      <c r="K186" s="230"/>
      <c r="L186" s="230"/>
      <c r="M186" s="230"/>
      <c r="N186" s="230"/>
      <c r="O186" s="110"/>
      <c r="P186" s="290"/>
      <c r="Q186" s="290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5"/>
    </row>
    <row r="187" spans="1:77" ht="15">
      <c r="A187" s="31"/>
      <c r="B187" s="26"/>
      <c r="C187" s="307"/>
      <c r="D187" s="237" t="s">
        <v>40</v>
      </c>
      <c r="E187" s="28"/>
      <c r="F187" s="28"/>
      <c r="G187" s="28"/>
      <c r="H187" s="28"/>
      <c r="I187" s="28"/>
      <c r="J187" s="308"/>
      <c r="K187" s="230"/>
      <c r="L187" s="230"/>
      <c r="M187" s="230"/>
      <c r="N187" s="230"/>
      <c r="O187" s="110"/>
      <c r="P187" s="290"/>
      <c r="Q187" s="290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5"/>
    </row>
    <row r="188" spans="1:77" ht="15">
      <c r="A188" s="31"/>
      <c r="B188" s="26"/>
      <c r="C188" s="307"/>
      <c r="D188" s="237"/>
      <c r="E188" s="28"/>
      <c r="F188" s="28"/>
      <c r="G188" s="28"/>
      <c r="H188" s="28"/>
      <c r="I188" s="28"/>
      <c r="J188" s="308"/>
      <c r="K188" s="230"/>
      <c r="L188" s="230"/>
      <c r="M188" s="230"/>
      <c r="N188" s="230"/>
      <c r="O188" s="110"/>
      <c r="P188" s="290"/>
      <c r="Q188" s="290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5"/>
    </row>
    <row r="189" spans="1:77" ht="15">
      <c r="A189" s="31"/>
      <c r="B189" s="26"/>
      <c r="C189" s="307"/>
      <c r="D189" s="237"/>
      <c r="E189" s="28"/>
      <c r="F189" s="28"/>
      <c r="G189" s="28"/>
      <c r="H189" s="28"/>
      <c r="I189" s="28"/>
      <c r="J189" s="308"/>
      <c r="K189" s="230"/>
      <c r="L189" s="230"/>
      <c r="M189" s="230"/>
      <c r="N189" s="230"/>
      <c r="O189" s="110"/>
      <c r="P189" s="290"/>
      <c r="Q189" s="290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5"/>
    </row>
    <row r="190" spans="1:77" ht="15">
      <c r="A190" s="31"/>
      <c r="B190" s="26"/>
      <c r="C190" s="307"/>
      <c r="D190" s="237"/>
      <c r="E190" s="28"/>
      <c r="F190" s="28"/>
      <c r="G190" s="28"/>
      <c r="H190" s="28"/>
      <c r="I190" s="28"/>
      <c r="J190" s="308"/>
      <c r="K190" s="230"/>
      <c r="L190" s="230"/>
      <c r="M190" s="230"/>
      <c r="N190" s="230"/>
      <c r="O190" s="110"/>
      <c r="P190" s="290"/>
      <c r="Q190" s="290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5"/>
    </row>
    <row r="191" spans="1:77" ht="15">
      <c r="A191" s="31"/>
      <c r="B191" s="26"/>
      <c r="C191" s="307"/>
      <c r="D191" s="238" t="s">
        <v>148</v>
      </c>
      <c r="E191" s="28"/>
      <c r="F191" s="28"/>
      <c r="G191" s="28"/>
      <c r="H191" s="28"/>
      <c r="I191" s="28"/>
      <c r="J191" s="308"/>
      <c r="K191" s="230"/>
      <c r="L191" s="230"/>
      <c r="M191" s="230"/>
      <c r="N191" s="230"/>
      <c r="O191" s="110"/>
      <c r="P191" s="290"/>
      <c r="Q191" s="290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5"/>
    </row>
    <row r="192" spans="1:77" ht="15">
      <c r="A192" s="31"/>
      <c r="B192" s="26"/>
      <c r="C192" s="307"/>
      <c r="D192" s="239" t="s">
        <v>149</v>
      </c>
      <c r="E192" s="28"/>
      <c r="F192" s="28"/>
      <c r="G192" s="28"/>
      <c r="H192" s="28"/>
      <c r="I192" s="28"/>
      <c r="J192" s="308"/>
      <c r="K192" s="230"/>
      <c r="L192" s="230"/>
      <c r="M192" s="230"/>
      <c r="N192" s="230"/>
      <c r="O192" s="110"/>
      <c r="P192" s="290"/>
      <c r="Q192" s="290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5"/>
    </row>
    <row r="193" spans="1:77" ht="15">
      <c r="A193" s="31"/>
      <c r="B193" s="26"/>
      <c r="C193" s="307"/>
      <c r="D193" s="238" t="s">
        <v>41</v>
      </c>
      <c r="E193" s="28"/>
      <c r="F193" s="28"/>
      <c r="G193" s="28"/>
      <c r="H193" s="28"/>
      <c r="I193" s="28"/>
      <c r="J193" s="308"/>
      <c r="K193" s="230"/>
      <c r="L193" s="230"/>
      <c r="M193" s="230"/>
      <c r="N193" s="230"/>
      <c r="O193" s="110"/>
      <c r="P193" s="290"/>
      <c r="Q193" s="290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5"/>
    </row>
    <row r="194" spans="1:77" ht="15">
      <c r="A194" s="31"/>
      <c r="B194" s="26"/>
      <c r="C194" s="310"/>
      <c r="D194" s="39"/>
      <c r="E194" s="37"/>
      <c r="F194" s="37"/>
      <c r="G194" s="37"/>
      <c r="H194" s="37"/>
      <c r="I194" s="37"/>
      <c r="J194" s="311"/>
      <c r="K194" s="230"/>
      <c r="L194" s="230"/>
      <c r="M194" s="230"/>
      <c r="N194" s="230"/>
      <c r="O194" s="110"/>
      <c r="P194" s="290"/>
      <c r="Q194" s="290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5"/>
    </row>
    <row r="195" spans="1:77" ht="15">
      <c r="A195" s="31"/>
      <c r="B195" s="26"/>
      <c r="C195" s="317"/>
      <c r="D195" s="35"/>
      <c r="E195" s="36"/>
      <c r="F195" s="36"/>
      <c r="G195" s="36"/>
      <c r="H195" s="36"/>
      <c r="I195" s="36"/>
      <c r="J195" s="318"/>
      <c r="K195" s="230"/>
      <c r="L195" s="230"/>
      <c r="M195" s="230"/>
      <c r="N195" s="230"/>
      <c r="O195" s="110"/>
      <c r="P195" s="290"/>
      <c r="Q195" s="290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5"/>
    </row>
    <row r="196" spans="1:77" ht="17.25">
      <c r="A196" s="31"/>
      <c r="B196" s="26"/>
      <c r="C196" s="307"/>
      <c r="D196" s="246" t="s">
        <v>150</v>
      </c>
      <c r="E196" s="28"/>
      <c r="F196" s="28"/>
      <c r="G196" s="28"/>
      <c r="H196" s="28"/>
      <c r="I196" s="28"/>
      <c r="J196" s="308"/>
      <c r="K196" s="230"/>
      <c r="L196" s="230"/>
      <c r="M196" s="230"/>
      <c r="N196" s="230"/>
      <c r="O196" s="110"/>
      <c r="P196" s="290"/>
      <c r="Q196" s="290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5"/>
    </row>
    <row r="197" spans="1:77" ht="15">
      <c r="A197" s="31"/>
      <c r="B197" s="26"/>
      <c r="C197" s="307"/>
      <c r="D197" s="247" t="s">
        <v>45</v>
      </c>
      <c r="E197" s="216"/>
      <c r="F197" s="216"/>
      <c r="G197" s="216"/>
      <c r="H197" s="216"/>
      <c r="I197" s="216"/>
      <c r="J197" s="309"/>
      <c r="K197" s="230"/>
      <c r="L197" s="230"/>
      <c r="M197" s="230"/>
      <c r="N197" s="230"/>
      <c r="O197" s="110"/>
      <c r="P197" s="290"/>
      <c r="Q197" s="290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5"/>
    </row>
    <row r="198" spans="1:77" ht="15">
      <c r="A198" s="31"/>
      <c r="B198" s="26"/>
      <c r="C198" s="307"/>
      <c r="D198" s="247"/>
      <c r="E198" s="216"/>
      <c r="F198" s="216"/>
      <c r="G198" s="216"/>
      <c r="H198" s="216"/>
      <c r="I198" s="216"/>
      <c r="J198" s="309"/>
      <c r="K198" s="230"/>
      <c r="L198" s="230"/>
      <c r="M198" s="230"/>
      <c r="N198" s="230"/>
      <c r="O198" s="110"/>
      <c r="P198" s="290"/>
      <c r="Q198" s="290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5"/>
    </row>
    <row r="199" spans="1:77" ht="18" thickBot="1">
      <c r="A199" s="31"/>
      <c r="B199" s="26"/>
      <c r="C199" s="307"/>
      <c r="D199" s="253" t="s">
        <v>97</v>
      </c>
      <c r="E199" s="254"/>
      <c r="F199" s="255"/>
      <c r="G199" s="346">
        <v>1</v>
      </c>
      <c r="H199" s="346">
        <v>2</v>
      </c>
      <c r="I199" s="346">
        <v>3</v>
      </c>
      <c r="J199" s="319"/>
      <c r="K199" s="230"/>
      <c r="L199" s="230"/>
      <c r="M199" s="230"/>
      <c r="N199" s="230"/>
      <c r="O199" s="110"/>
      <c r="P199" s="290"/>
      <c r="Q199" s="290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5"/>
    </row>
    <row r="200" spans="1:77" ht="16.5" thickTop="1" thickBot="1">
      <c r="A200" s="31"/>
      <c r="B200" s="26"/>
      <c r="C200" s="320"/>
      <c r="D200" s="248" t="s">
        <v>96</v>
      </c>
      <c r="E200" s="240"/>
      <c r="F200" s="274">
        <v>100</v>
      </c>
      <c r="G200" s="256"/>
      <c r="H200" s="257"/>
      <c r="I200" s="258"/>
      <c r="J200" s="321"/>
      <c r="K200" s="230"/>
      <c r="L200" s="230"/>
      <c r="M200" s="230"/>
      <c r="N200" s="230"/>
      <c r="O200" s="110"/>
      <c r="P200" s="290"/>
      <c r="Q200" s="290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5"/>
    </row>
    <row r="201" spans="1:77" ht="16.5" thickTop="1" thickBot="1">
      <c r="A201" s="31"/>
      <c r="B201" s="26"/>
      <c r="C201" s="322"/>
      <c r="D201" s="249" t="s">
        <v>151</v>
      </c>
      <c r="E201" s="241"/>
      <c r="F201" s="260"/>
      <c r="G201" s="271">
        <v>56</v>
      </c>
      <c r="H201" s="272">
        <v>59</v>
      </c>
      <c r="I201" s="273">
        <v>62</v>
      </c>
      <c r="J201" s="319"/>
      <c r="K201" s="230"/>
      <c r="L201" s="230"/>
      <c r="M201" s="230"/>
      <c r="N201" s="230"/>
      <c r="O201" s="110"/>
      <c r="P201" s="290"/>
      <c r="Q201" s="290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5"/>
    </row>
    <row r="202" spans="1:77" ht="16.5" thickTop="1" thickBot="1">
      <c r="A202" s="31"/>
      <c r="B202" s="26"/>
      <c r="C202" s="307"/>
      <c r="D202" s="250" t="s">
        <v>152</v>
      </c>
      <c r="E202" s="242"/>
      <c r="F202" s="270">
        <v>0.156</v>
      </c>
      <c r="G202" s="259"/>
      <c r="H202" s="259"/>
      <c r="I202" s="259"/>
      <c r="J202" s="319"/>
      <c r="K202" s="230"/>
      <c r="L202" s="230"/>
      <c r="M202" s="230"/>
      <c r="N202" s="230"/>
      <c r="O202" s="110"/>
      <c r="P202" s="290"/>
      <c r="Q202" s="290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5"/>
    </row>
    <row r="203" spans="1:77" ht="16.5" thickTop="1" thickBot="1">
      <c r="A203" s="31"/>
      <c r="B203" s="26"/>
      <c r="C203" s="307"/>
      <c r="D203" s="251"/>
      <c r="E203" s="243"/>
      <c r="F203" s="261"/>
      <c r="G203" s="259"/>
      <c r="H203" s="259"/>
      <c r="I203" s="259"/>
      <c r="J203" s="319"/>
      <c r="K203" s="230"/>
      <c r="L203" s="230"/>
      <c r="M203" s="230"/>
      <c r="N203" s="230"/>
      <c r="O203" s="110"/>
      <c r="P203" s="290"/>
      <c r="Q203" s="290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5"/>
    </row>
    <row r="204" spans="1:77" ht="18" thickTop="1" thickBot="1">
      <c r="A204" s="31"/>
      <c r="B204" s="26"/>
      <c r="C204" s="307"/>
      <c r="D204" s="252" t="s">
        <v>153</v>
      </c>
      <c r="E204" s="244"/>
      <c r="F204" s="269">
        <f>NPV(F202,G201:I201)-F200</f>
        <v>32.728010016253108</v>
      </c>
      <c r="G204" s="262"/>
      <c r="H204" s="262"/>
      <c r="I204" s="262"/>
      <c r="J204" s="321"/>
      <c r="K204" s="230"/>
      <c r="L204" s="230"/>
      <c r="M204" s="230"/>
      <c r="N204" s="230"/>
      <c r="O204" s="110"/>
      <c r="P204" s="301"/>
      <c r="Q204" s="301"/>
      <c r="R204" s="16"/>
      <c r="S204" s="16"/>
      <c r="T204" s="16"/>
      <c r="U204" s="16"/>
      <c r="V204" s="16"/>
      <c r="W204" s="16"/>
      <c r="X204" s="16"/>
      <c r="Y204" s="16"/>
      <c r="Z204" s="16"/>
      <c r="AA204" s="16"/>
      <c r="AB204" s="16"/>
      <c r="AC204" s="16"/>
      <c r="AD204" s="16"/>
      <c r="AE204" s="16"/>
      <c r="AF204" s="16"/>
      <c r="AG204" s="16"/>
      <c r="AH204" s="16"/>
      <c r="AI204" s="16"/>
      <c r="AJ204" s="16"/>
      <c r="AK204" s="16"/>
      <c r="AL204" s="16"/>
      <c r="AM204" s="16"/>
      <c r="AN204" s="16"/>
      <c r="AO204" s="16"/>
      <c r="AP204" s="16"/>
      <c r="AQ204" s="16"/>
      <c r="AR204" s="16"/>
      <c r="AS204" s="16"/>
      <c r="AT204" s="16"/>
      <c r="AU204" s="16"/>
      <c r="AV204" s="46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5"/>
    </row>
    <row r="205" spans="1:77" ht="15.75" thickTop="1">
      <c r="A205" s="31"/>
      <c r="B205" s="26"/>
      <c r="C205" s="307"/>
      <c r="D205" s="243"/>
      <c r="E205" s="243"/>
      <c r="F205" s="263"/>
      <c r="G205" s="264" t="s">
        <v>154</v>
      </c>
      <c r="H205" s="262"/>
      <c r="I205" s="259"/>
      <c r="J205" s="321"/>
      <c r="K205" s="230"/>
      <c r="L205" s="230"/>
      <c r="M205" s="230"/>
      <c r="N205" s="230"/>
      <c r="O205" s="110"/>
      <c r="P205" s="301"/>
      <c r="Q205" s="301"/>
      <c r="R205" s="16"/>
      <c r="S205" s="16"/>
      <c r="T205" s="16"/>
      <c r="U205" s="16"/>
      <c r="V205" s="16"/>
      <c r="W205" s="16"/>
      <c r="X205" s="16"/>
      <c r="Y205" s="16"/>
      <c r="Z205" s="16"/>
      <c r="AA205" s="16"/>
      <c r="AB205" s="16"/>
      <c r="AC205" s="16"/>
      <c r="AD205" s="16"/>
      <c r="AE205" s="16"/>
      <c r="AF205" s="16"/>
      <c r="AG205" s="16"/>
      <c r="AH205" s="16"/>
      <c r="AI205" s="16"/>
      <c r="AJ205" s="16"/>
      <c r="AK205" s="16"/>
      <c r="AL205" s="16"/>
      <c r="AM205" s="16"/>
      <c r="AN205" s="16"/>
      <c r="AO205" s="16"/>
      <c r="AP205" s="16"/>
      <c r="AQ205" s="16"/>
      <c r="AR205" s="16"/>
      <c r="AS205" s="16"/>
      <c r="AT205" s="16"/>
      <c r="AU205" s="16"/>
      <c r="AV205" s="46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5"/>
    </row>
    <row r="206" spans="1:77" ht="57" customHeight="1" thickBot="1">
      <c r="A206" s="31"/>
      <c r="B206" s="26"/>
      <c r="C206" s="310"/>
      <c r="D206" s="245"/>
      <c r="E206" s="245"/>
      <c r="F206" s="265"/>
      <c r="G206" s="266"/>
      <c r="H206" s="267"/>
      <c r="I206" s="268"/>
      <c r="J206" s="323"/>
      <c r="K206" s="230"/>
      <c r="L206" s="230"/>
      <c r="M206" s="230"/>
      <c r="N206" s="230"/>
      <c r="O206" s="110"/>
      <c r="P206" s="301"/>
      <c r="Q206" s="301"/>
      <c r="R206" s="16"/>
      <c r="S206" s="16"/>
      <c r="T206" s="16"/>
      <c r="U206" s="16"/>
      <c r="V206" s="16"/>
      <c r="W206" s="16"/>
      <c r="X206" s="16"/>
      <c r="Y206" s="16"/>
      <c r="Z206" s="16"/>
      <c r="AA206" s="16"/>
      <c r="AB206" s="16"/>
      <c r="AC206" s="16"/>
      <c r="AD206" s="16"/>
      <c r="AE206" s="16"/>
      <c r="AF206" s="16"/>
      <c r="AG206" s="16"/>
      <c r="AH206" s="16"/>
      <c r="AI206" s="16"/>
      <c r="AJ206" s="16"/>
      <c r="AK206" s="16"/>
      <c r="AL206" s="16"/>
      <c r="AM206" s="16"/>
      <c r="AN206" s="16"/>
      <c r="AO206" s="16"/>
      <c r="AP206" s="16"/>
      <c r="AQ206" s="16"/>
      <c r="AR206" s="16"/>
      <c r="AS206" s="16"/>
      <c r="AT206" s="16"/>
      <c r="AU206" s="16"/>
      <c r="AV206" s="46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5"/>
    </row>
    <row r="207" spans="1:77" ht="20.100000000000001" customHeight="1" thickBot="1">
      <c r="A207" s="31"/>
      <c r="B207" s="26"/>
      <c r="C207" s="411" t="s">
        <v>159</v>
      </c>
      <c r="D207" s="412"/>
      <c r="E207" s="412"/>
      <c r="F207" s="412"/>
      <c r="G207" s="412"/>
      <c r="H207" s="412"/>
      <c r="I207" s="412"/>
      <c r="J207" s="413"/>
      <c r="K207" s="297"/>
      <c r="L207" s="297"/>
      <c r="M207" s="297"/>
      <c r="N207" s="297"/>
      <c r="O207" s="287"/>
      <c r="P207" s="290"/>
      <c r="Q207" s="290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5"/>
    </row>
    <row r="208" spans="1:77" ht="15">
      <c r="A208" s="31"/>
      <c r="B208" s="26"/>
      <c r="C208" s="315"/>
      <c r="D208" s="226"/>
      <c r="E208" s="226"/>
      <c r="F208" s="226"/>
      <c r="G208" s="226"/>
      <c r="H208" s="226"/>
      <c r="I208" s="226"/>
      <c r="J208" s="316"/>
      <c r="K208" s="230"/>
      <c r="L208" s="230"/>
      <c r="M208" s="230"/>
      <c r="N208" s="230"/>
      <c r="O208" s="110"/>
      <c r="P208" s="290"/>
      <c r="Q208" s="290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5"/>
    </row>
    <row r="209" spans="1:77" ht="15">
      <c r="A209" s="31"/>
      <c r="B209" s="26"/>
      <c r="C209" s="307"/>
      <c r="D209" s="215" t="s">
        <v>47</v>
      </c>
      <c r="E209" s="28"/>
      <c r="F209" s="28"/>
      <c r="G209" s="44"/>
      <c r="H209" s="28"/>
      <c r="I209" s="28"/>
      <c r="J209" s="308"/>
      <c r="K209" s="230"/>
      <c r="L209" s="230"/>
      <c r="M209" s="230"/>
      <c r="N209" s="230"/>
      <c r="O209" s="110"/>
      <c r="P209" s="290"/>
      <c r="Q209" s="290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5"/>
    </row>
    <row r="210" spans="1:77" ht="15">
      <c r="A210" s="31"/>
      <c r="B210" s="26"/>
      <c r="C210" s="307"/>
      <c r="D210" s="216" t="s">
        <v>63</v>
      </c>
      <c r="E210" s="28"/>
      <c r="F210" s="28"/>
      <c r="G210" s="28"/>
      <c r="H210" s="28"/>
      <c r="I210" s="28"/>
      <c r="J210" s="308"/>
      <c r="K210" s="230"/>
      <c r="L210" s="230"/>
      <c r="M210" s="230"/>
      <c r="N210" s="230"/>
      <c r="O210" s="110"/>
      <c r="P210" s="290"/>
      <c r="Q210" s="290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5"/>
    </row>
    <row r="211" spans="1:77" ht="15">
      <c r="A211" s="31"/>
      <c r="B211" s="26"/>
      <c r="C211" s="307"/>
      <c r="D211" s="216" t="s">
        <v>64</v>
      </c>
      <c r="E211" s="28"/>
      <c r="F211" s="28"/>
      <c r="G211" s="28"/>
      <c r="H211" s="28"/>
      <c r="I211" s="28"/>
      <c r="J211" s="308"/>
      <c r="K211" s="230"/>
      <c r="L211" s="230"/>
      <c r="M211" s="230"/>
      <c r="N211" s="230"/>
      <c r="O211" s="110"/>
      <c r="P211" s="290"/>
      <c r="Q211" s="290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5"/>
    </row>
    <row r="212" spans="1:77" ht="15">
      <c r="A212" s="31"/>
      <c r="B212" s="26"/>
      <c r="C212" s="307"/>
      <c r="D212" s="216" t="s">
        <v>48</v>
      </c>
      <c r="E212" s="28"/>
      <c r="F212" s="28"/>
      <c r="G212" s="28"/>
      <c r="H212" s="28"/>
      <c r="I212" s="28"/>
      <c r="J212" s="308"/>
      <c r="K212" s="230"/>
      <c r="L212" s="230"/>
      <c r="M212" s="230"/>
      <c r="N212" s="230"/>
      <c r="O212" s="110"/>
      <c r="P212" s="290"/>
      <c r="Q212" s="290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5"/>
    </row>
    <row r="213" spans="1:77" ht="15">
      <c r="A213" s="31"/>
      <c r="B213" s="26"/>
      <c r="C213" s="307"/>
      <c r="D213" s="216" t="s">
        <v>53</v>
      </c>
      <c r="E213" s="28"/>
      <c r="F213" s="28"/>
      <c r="G213" s="28"/>
      <c r="H213" s="28"/>
      <c r="I213" s="28"/>
      <c r="J213" s="308"/>
      <c r="K213" s="230"/>
      <c r="L213" s="230"/>
      <c r="M213" s="230"/>
      <c r="N213" s="230"/>
      <c r="O213" s="110"/>
      <c r="P213" s="290"/>
      <c r="Q213" s="290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5"/>
    </row>
    <row r="214" spans="1:77" ht="15">
      <c r="A214" s="31"/>
      <c r="B214" s="26"/>
      <c r="C214" s="307"/>
      <c r="D214" s="216"/>
      <c r="E214" s="28"/>
      <c r="F214" s="28"/>
      <c r="G214" s="28"/>
      <c r="H214" s="28"/>
      <c r="I214" s="28"/>
      <c r="J214" s="308"/>
      <c r="K214" s="230"/>
      <c r="L214" s="230"/>
      <c r="M214" s="230"/>
      <c r="N214" s="230"/>
      <c r="O214" s="110"/>
      <c r="P214" s="290"/>
      <c r="Q214" s="290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5"/>
    </row>
    <row r="215" spans="1:77" ht="15">
      <c r="A215" s="31"/>
      <c r="B215" s="26"/>
      <c r="C215" s="307"/>
      <c r="D215" s="215" t="s">
        <v>52</v>
      </c>
      <c r="E215" s="28"/>
      <c r="F215" s="28"/>
      <c r="G215" s="28"/>
      <c r="H215" s="28"/>
      <c r="I215" s="28"/>
      <c r="J215" s="308"/>
      <c r="K215" s="230"/>
      <c r="L215" s="230"/>
      <c r="M215" s="230"/>
      <c r="N215" s="230"/>
      <c r="O215" s="110"/>
      <c r="P215" s="290"/>
      <c r="Q215" s="290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5"/>
    </row>
    <row r="216" spans="1:77" ht="15">
      <c r="A216" s="31"/>
      <c r="B216" s="26"/>
      <c r="C216" s="307"/>
      <c r="D216" s="216" t="s">
        <v>49</v>
      </c>
      <c r="E216" s="28"/>
      <c r="F216" s="28"/>
      <c r="G216" s="28"/>
      <c r="H216" s="28"/>
      <c r="I216" s="28"/>
      <c r="J216" s="308"/>
      <c r="K216" s="230"/>
      <c r="L216" s="230"/>
      <c r="M216" s="230"/>
      <c r="N216" s="230"/>
      <c r="O216" s="110"/>
      <c r="P216" s="290"/>
      <c r="Q216" s="290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5"/>
    </row>
    <row r="217" spans="1:77" ht="15">
      <c r="A217" s="31"/>
      <c r="B217" s="26"/>
      <c r="C217" s="307"/>
      <c r="D217" s="216" t="s">
        <v>155</v>
      </c>
      <c r="E217" s="28"/>
      <c r="F217" s="28"/>
      <c r="G217" s="28"/>
      <c r="H217" s="28"/>
      <c r="I217" s="28"/>
      <c r="J217" s="308"/>
      <c r="K217" s="230"/>
      <c r="L217" s="230"/>
      <c r="M217" s="230"/>
      <c r="N217" s="230"/>
      <c r="O217" s="110"/>
      <c r="P217" s="290"/>
      <c r="Q217" s="290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5"/>
    </row>
    <row r="218" spans="1:77" ht="15">
      <c r="A218" s="31"/>
      <c r="B218" s="26"/>
      <c r="C218" s="307"/>
      <c r="D218" s="216" t="s">
        <v>50</v>
      </c>
      <c r="E218" s="28"/>
      <c r="F218" s="28"/>
      <c r="G218" s="28"/>
      <c r="H218" s="28"/>
      <c r="I218" s="28"/>
      <c r="J218" s="308"/>
      <c r="K218" s="230"/>
      <c r="L218" s="230"/>
      <c r="M218" s="230"/>
      <c r="N218" s="230"/>
      <c r="O218" s="110"/>
      <c r="P218" s="290"/>
      <c r="Q218" s="290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5"/>
    </row>
    <row r="219" spans="1:77" ht="15">
      <c r="A219" s="31"/>
      <c r="B219" s="26"/>
      <c r="C219" s="307"/>
      <c r="D219" s="216" t="s">
        <v>51</v>
      </c>
      <c r="E219" s="28"/>
      <c r="F219" s="28"/>
      <c r="G219" s="28"/>
      <c r="H219" s="28"/>
      <c r="I219" s="28"/>
      <c r="J219" s="308"/>
      <c r="K219" s="230"/>
      <c r="L219" s="230"/>
      <c r="M219" s="230"/>
      <c r="N219" s="230"/>
      <c r="O219" s="110"/>
      <c r="P219" s="290"/>
      <c r="Q219" s="290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5"/>
    </row>
    <row r="220" spans="1:77" ht="15">
      <c r="A220" s="31"/>
      <c r="B220" s="26"/>
      <c r="C220" s="307"/>
      <c r="D220" s="216" t="s">
        <v>54</v>
      </c>
      <c r="E220" s="28"/>
      <c r="F220" s="28"/>
      <c r="G220" s="28"/>
      <c r="H220" s="28"/>
      <c r="I220" s="28"/>
      <c r="J220" s="308"/>
      <c r="K220" s="230"/>
      <c r="L220" s="230"/>
      <c r="M220" s="230"/>
      <c r="N220" s="230"/>
      <c r="O220" s="110"/>
      <c r="P220" s="290"/>
      <c r="Q220" s="290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5"/>
    </row>
    <row r="221" spans="1:77" ht="15">
      <c r="A221" s="31"/>
      <c r="B221" s="26"/>
      <c r="C221" s="307"/>
      <c r="D221" s="216"/>
      <c r="E221" s="28"/>
      <c r="F221" s="28"/>
      <c r="G221" s="28"/>
      <c r="H221" s="28"/>
      <c r="I221" s="28"/>
      <c r="J221" s="308"/>
      <c r="K221" s="230"/>
      <c r="L221" s="230"/>
      <c r="M221" s="230"/>
      <c r="N221" s="230"/>
      <c r="O221" s="110"/>
      <c r="P221" s="290"/>
      <c r="Q221" s="290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5"/>
    </row>
    <row r="222" spans="1:77" ht="15">
      <c r="A222" s="31"/>
      <c r="B222" s="26"/>
      <c r="C222" s="307"/>
      <c r="D222" s="215" t="s">
        <v>58</v>
      </c>
      <c r="E222" s="28"/>
      <c r="F222" s="28"/>
      <c r="G222" s="28"/>
      <c r="H222" s="28"/>
      <c r="I222" s="28"/>
      <c r="J222" s="308"/>
      <c r="K222" s="230"/>
      <c r="L222" s="230"/>
      <c r="M222" s="230"/>
      <c r="N222" s="230"/>
      <c r="O222" s="110"/>
      <c r="P222" s="290"/>
      <c r="Q222" s="290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5"/>
    </row>
    <row r="223" spans="1:77" ht="15">
      <c r="A223" s="31"/>
      <c r="B223" s="26"/>
      <c r="C223" s="307"/>
      <c r="D223" s="275" t="s">
        <v>59</v>
      </c>
      <c r="E223" s="28"/>
      <c r="F223" s="28"/>
      <c r="G223" s="28"/>
      <c r="H223" s="28"/>
      <c r="I223" s="28"/>
      <c r="J223" s="308"/>
      <c r="K223" s="230"/>
      <c r="L223" s="230"/>
      <c r="M223" s="230"/>
      <c r="N223" s="230"/>
      <c r="O223" s="110"/>
      <c r="P223" s="290"/>
      <c r="Q223" s="290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5"/>
    </row>
    <row r="224" spans="1:77" ht="15">
      <c r="A224" s="31"/>
      <c r="B224" s="26"/>
      <c r="C224" s="307"/>
      <c r="D224" s="275" t="s">
        <v>62</v>
      </c>
      <c r="E224" s="28"/>
      <c r="F224" s="28"/>
      <c r="G224" s="28"/>
      <c r="H224" s="28"/>
      <c r="I224" s="28"/>
      <c r="J224" s="308"/>
      <c r="K224" s="230"/>
      <c r="L224" s="230"/>
      <c r="M224" s="230"/>
      <c r="N224" s="230"/>
      <c r="O224" s="110"/>
      <c r="P224" s="290"/>
      <c r="Q224" s="290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5"/>
    </row>
    <row r="225" spans="1:77" ht="15">
      <c r="A225" s="31"/>
      <c r="B225" s="26"/>
      <c r="C225" s="307"/>
      <c r="D225" s="275" t="s">
        <v>75</v>
      </c>
      <c r="E225" s="28"/>
      <c r="F225" s="28"/>
      <c r="G225" s="28"/>
      <c r="H225" s="28"/>
      <c r="I225" s="28"/>
      <c r="J225" s="308"/>
      <c r="K225" s="230"/>
      <c r="L225" s="230"/>
      <c r="M225" s="230"/>
      <c r="N225" s="230"/>
      <c r="O225" s="110"/>
      <c r="P225" s="290"/>
      <c r="Q225" s="290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5"/>
    </row>
    <row r="226" spans="1:77" ht="15">
      <c r="A226" s="31"/>
      <c r="B226" s="26"/>
      <c r="C226" s="307"/>
      <c r="D226" s="216"/>
      <c r="E226" s="28"/>
      <c r="F226" s="28"/>
      <c r="G226" s="28"/>
      <c r="H226" s="28"/>
      <c r="I226" s="28"/>
      <c r="J226" s="308"/>
      <c r="K226" s="230"/>
      <c r="L226" s="230"/>
      <c r="M226" s="230"/>
      <c r="N226" s="230"/>
      <c r="O226" s="110"/>
      <c r="P226" s="290"/>
      <c r="Q226" s="290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5"/>
    </row>
    <row r="227" spans="1:77" ht="15">
      <c r="A227" s="31"/>
      <c r="B227" s="26"/>
      <c r="C227" s="307"/>
      <c r="D227" s="215" t="s">
        <v>60</v>
      </c>
      <c r="E227" s="28"/>
      <c r="F227" s="28"/>
      <c r="G227" s="28"/>
      <c r="H227" s="28"/>
      <c r="I227" s="28"/>
      <c r="J227" s="308"/>
      <c r="K227" s="230"/>
      <c r="L227" s="230"/>
      <c r="M227" s="230"/>
      <c r="N227" s="230"/>
      <c r="O227" s="110"/>
      <c r="P227" s="290"/>
      <c r="Q227" s="290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5"/>
    </row>
    <row r="228" spans="1:77" ht="15">
      <c r="A228" s="31"/>
      <c r="B228" s="26"/>
      <c r="C228" s="307"/>
      <c r="D228" s="275" t="s">
        <v>61</v>
      </c>
      <c r="E228" s="28"/>
      <c r="F228" s="28"/>
      <c r="G228" s="28"/>
      <c r="H228" s="28"/>
      <c r="I228" s="28"/>
      <c r="J228" s="308"/>
      <c r="K228" s="230"/>
      <c r="L228" s="230"/>
      <c r="M228" s="230"/>
      <c r="N228" s="230"/>
      <c r="O228" s="110"/>
      <c r="P228" s="290"/>
      <c r="Q228" s="290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5"/>
    </row>
    <row r="229" spans="1:77" ht="15">
      <c r="A229" s="31"/>
      <c r="B229" s="26"/>
      <c r="C229" s="307"/>
      <c r="D229" s="275" t="s">
        <v>4</v>
      </c>
      <c r="E229" s="28"/>
      <c r="F229" s="28"/>
      <c r="G229" s="28"/>
      <c r="H229" s="28"/>
      <c r="I229" s="28"/>
      <c r="J229" s="308"/>
      <c r="K229" s="230"/>
      <c r="L229" s="230"/>
      <c r="M229" s="230"/>
      <c r="N229" s="230"/>
      <c r="O229" s="110"/>
      <c r="P229" s="290"/>
      <c r="Q229" s="290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5"/>
    </row>
    <row r="230" spans="1:77" ht="15">
      <c r="A230" s="31"/>
      <c r="B230" s="26"/>
      <c r="C230" s="324"/>
      <c r="D230" s="325"/>
      <c r="E230" s="325"/>
      <c r="F230" s="325"/>
      <c r="G230" s="325"/>
      <c r="H230" s="325"/>
      <c r="I230" s="325"/>
      <c r="J230" s="326"/>
      <c r="K230" s="230"/>
      <c r="L230" s="230"/>
      <c r="M230" s="230"/>
      <c r="N230" s="230"/>
      <c r="O230" s="110"/>
      <c r="P230" s="290"/>
      <c r="Q230" s="290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5"/>
    </row>
    <row r="231" spans="1:77" ht="15">
      <c r="A231" s="31"/>
      <c r="B231" s="38"/>
      <c r="C231" s="228"/>
      <c r="D231" s="228"/>
      <c r="E231" s="228"/>
      <c r="F231" s="228"/>
      <c r="G231" s="228"/>
      <c r="H231" s="228"/>
      <c r="I231" s="228"/>
      <c r="J231" s="228"/>
      <c r="K231" s="230"/>
      <c r="L231" s="230"/>
      <c r="M231" s="230"/>
      <c r="N231" s="230"/>
      <c r="O231" s="110"/>
      <c r="P231" s="285"/>
      <c r="Q231" s="285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5"/>
    </row>
    <row r="232" spans="1:77" ht="15">
      <c r="A232" s="31"/>
      <c r="B232" s="38"/>
      <c r="C232" s="228"/>
      <c r="D232" s="228"/>
      <c r="E232" s="228"/>
      <c r="F232" s="228"/>
      <c r="G232" s="228"/>
      <c r="H232" s="228"/>
      <c r="I232" s="228"/>
      <c r="J232" s="228"/>
      <c r="K232" s="230"/>
      <c r="L232" s="230"/>
      <c r="M232" s="230"/>
      <c r="N232" s="230"/>
      <c r="O232" s="110"/>
      <c r="P232" s="285"/>
      <c r="Q232" s="285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5"/>
    </row>
    <row r="233" spans="1:77" ht="15">
      <c r="A233" s="31"/>
      <c r="B233" s="38"/>
      <c r="C233" s="228"/>
      <c r="D233" s="228"/>
      <c r="E233" s="228"/>
      <c r="F233" s="228"/>
      <c r="G233" s="228"/>
      <c r="H233" s="228"/>
      <c r="I233" s="228"/>
      <c r="J233" s="228"/>
      <c r="K233" s="230"/>
      <c r="L233" s="230"/>
      <c r="M233" s="230"/>
      <c r="N233" s="230"/>
      <c r="O233" s="110"/>
      <c r="P233" s="285"/>
      <c r="Q233" s="285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5"/>
    </row>
    <row r="234" spans="1:77" ht="15">
      <c r="A234" s="31"/>
      <c r="B234" s="38"/>
      <c r="C234" s="228"/>
      <c r="D234" s="228"/>
      <c r="E234" s="228"/>
      <c r="F234" s="228"/>
      <c r="G234" s="228"/>
      <c r="H234" s="228"/>
      <c r="I234" s="228"/>
      <c r="J234" s="228"/>
      <c r="K234" s="230"/>
      <c r="L234" s="230"/>
      <c r="M234" s="230"/>
      <c r="N234" s="230"/>
      <c r="O234" s="110"/>
      <c r="P234" s="285"/>
      <c r="Q234" s="285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5"/>
    </row>
    <row r="235" spans="1:77" ht="15">
      <c r="A235" s="31"/>
      <c r="B235" s="38"/>
      <c r="C235" s="228"/>
      <c r="D235" s="228"/>
      <c r="E235" s="228"/>
      <c r="F235" s="228"/>
      <c r="G235" s="228"/>
      <c r="H235" s="228"/>
      <c r="I235" s="228"/>
      <c r="J235" s="228"/>
      <c r="K235" s="230"/>
      <c r="L235" s="230"/>
      <c r="M235" s="230"/>
      <c r="N235" s="230"/>
      <c r="O235" s="110"/>
      <c r="P235" s="285"/>
      <c r="Q235" s="285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5"/>
    </row>
    <row r="236" spans="1:77" ht="15">
      <c r="A236" s="31"/>
      <c r="B236" s="38"/>
      <c r="C236" s="228"/>
      <c r="D236" s="228"/>
      <c r="E236" s="228"/>
      <c r="F236" s="228"/>
      <c r="G236" s="228"/>
      <c r="H236" s="228"/>
      <c r="I236" s="228"/>
      <c r="J236" s="228"/>
      <c r="K236" s="230"/>
      <c r="L236" s="230"/>
      <c r="M236" s="230"/>
      <c r="N236" s="230"/>
      <c r="O236" s="110"/>
      <c r="P236" s="285"/>
      <c r="Q236" s="285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5"/>
    </row>
    <row r="237" spans="1:77" ht="15">
      <c r="A237" s="31"/>
      <c r="B237" s="38"/>
      <c r="C237" s="228"/>
      <c r="D237" s="228"/>
      <c r="E237" s="228"/>
      <c r="F237" s="228"/>
      <c r="G237" s="228"/>
      <c r="H237" s="228"/>
      <c r="I237" s="228"/>
      <c r="J237" s="228"/>
      <c r="K237" s="230"/>
      <c r="L237" s="230"/>
      <c r="M237" s="230"/>
      <c r="N237" s="230"/>
      <c r="O237" s="110"/>
      <c r="P237" s="285"/>
      <c r="Q237" s="285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5"/>
    </row>
    <row r="238" spans="1:77" ht="15">
      <c r="A238" s="31"/>
      <c r="B238" s="38"/>
      <c r="C238" s="228"/>
      <c r="D238" s="228"/>
      <c r="E238" s="228"/>
      <c r="F238" s="228"/>
      <c r="G238" s="228"/>
      <c r="H238" s="228"/>
      <c r="I238" s="228"/>
      <c r="J238" s="228"/>
      <c r="K238" s="230"/>
      <c r="L238" s="230"/>
      <c r="M238" s="230"/>
      <c r="N238" s="230"/>
      <c r="O238" s="110"/>
      <c r="P238" s="285"/>
      <c r="Q238" s="285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5"/>
    </row>
    <row r="239" spans="1:77" ht="15">
      <c r="A239" s="31"/>
      <c r="B239" s="38"/>
      <c r="C239" s="228"/>
      <c r="D239" s="228"/>
      <c r="E239" s="228"/>
      <c r="F239" s="228"/>
      <c r="G239" s="228"/>
      <c r="H239" s="228"/>
      <c r="I239" s="228"/>
      <c r="J239" s="228"/>
      <c r="K239" s="230"/>
      <c r="L239" s="230"/>
      <c r="M239" s="230"/>
      <c r="N239" s="230"/>
      <c r="O239" s="110"/>
      <c r="P239" s="285"/>
      <c r="Q239" s="285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5"/>
    </row>
    <row r="240" spans="1:77" ht="15">
      <c r="A240" s="31"/>
      <c r="B240" s="38"/>
      <c r="C240" s="228"/>
      <c r="D240" s="228"/>
      <c r="E240" s="228"/>
      <c r="F240" s="228"/>
      <c r="G240" s="228"/>
      <c r="H240" s="228"/>
      <c r="I240" s="228"/>
      <c r="J240" s="228"/>
      <c r="K240" s="230"/>
      <c r="L240" s="230"/>
      <c r="M240" s="230"/>
      <c r="N240" s="230"/>
      <c r="O240" s="110"/>
      <c r="P240" s="285"/>
      <c r="Q240" s="285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5"/>
    </row>
    <row r="241" spans="1:77" ht="15">
      <c r="A241" s="31"/>
      <c r="B241" s="38"/>
      <c r="C241" s="228"/>
      <c r="D241" s="228"/>
      <c r="E241" s="228"/>
      <c r="F241" s="228"/>
      <c r="G241" s="228"/>
      <c r="H241" s="228"/>
      <c r="I241" s="228"/>
      <c r="J241" s="228"/>
      <c r="K241" s="230"/>
      <c r="L241" s="230"/>
      <c r="M241" s="230"/>
      <c r="N241" s="230"/>
      <c r="O241" s="110"/>
      <c r="P241" s="285"/>
      <c r="Q241" s="285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5"/>
    </row>
    <row r="242" spans="1:77" ht="15">
      <c r="A242" s="31"/>
      <c r="B242" s="38"/>
      <c r="C242" s="228"/>
      <c r="D242" s="228"/>
      <c r="E242" s="228"/>
      <c r="F242" s="228"/>
      <c r="G242" s="228"/>
      <c r="H242" s="228"/>
      <c r="I242" s="228"/>
      <c r="J242" s="228"/>
      <c r="K242" s="230"/>
      <c r="L242" s="230"/>
      <c r="M242" s="230"/>
      <c r="N242" s="230"/>
      <c r="O242" s="110"/>
      <c r="P242" s="285"/>
      <c r="Q242" s="285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5"/>
    </row>
    <row r="243" spans="1:77" ht="15">
      <c r="A243" s="31"/>
      <c r="B243" s="38"/>
      <c r="C243" s="228"/>
      <c r="D243" s="228"/>
      <c r="E243" s="228"/>
      <c r="F243" s="228"/>
      <c r="G243" s="228"/>
      <c r="H243" s="228"/>
      <c r="I243" s="228"/>
      <c r="J243" s="228"/>
      <c r="K243" s="230"/>
      <c r="L243" s="230"/>
      <c r="M243" s="230"/>
      <c r="N243" s="230"/>
      <c r="O243" s="110"/>
      <c r="P243" s="285"/>
      <c r="Q243" s="285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5"/>
    </row>
    <row r="244" spans="1:77" ht="15">
      <c r="A244" s="31"/>
      <c r="B244" s="38"/>
      <c r="C244" s="228"/>
      <c r="D244" s="228"/>
      <c r="E244" s="228"/>
      <c r="F244" s="228"/>
      <c r="G244" s="228"/>
      <c r="H244" s="228"/>
      <c r="I244" s="228"/>
      <c r="J244" s="228"/>
      <c r="K244" s="230"/>
      <c r="L244" s="230"/>
      <c r="M244" s="230"/>
      <c r="N244" s="230"/>
      <c r="O244" s="110"/>
      <c r="P244" s="285"/>
      <c r="Q244" s="285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5"/>
    </row>
    <row r="245" spans="1:77" ht="15">
      <c r="A245" s="31"/>
      <c r="B245" s="38"/>
      <c r="C245" s="228"/>
      <c r="D245" s="228"/>
      <c r="E245" s="228"/>
      <c r="F245" s="228"/>
      <c r="G245" s="228"/>
      <c r="H245" s="228"/>
      <c r="I245" s="228"/>
      <c r="J245" s="228"/>
      <c r="K245" s="230"/>
      <c r="L245" s="230"/>
      <c r="M245" s="230"/>
      <c r="N245" s="230"/>
      <c r="O245" s="110"/>
      <c r="P245" s="285"/>
      <c r="Q245" s="285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5"/>
    </row>
    <row r="246" spans="1:77" ht="15">
      <c r="A246" s="31"/>
      <c r="B246" s="38"/>
      <c r="C246" s="228"/>
      <c r="D246" s="228"/>
      <c r="E246" s="228"/>
      <c r="F246" s="228"/>
      <c r="G246" s="228"/>
      <c r="H246" s="228"/>
      <c r="I246" s="228"/>
      <c r="J246" s="228"/>
      <c r="K246" s="230"/>
      <c r="L246" s="230"/>
      <c r="M246" s="230"/>
      <c r="N246" s="230"/>
      <c r="O246" s="110"/>
      <c r="P246" s="285"/>
      <c r="Q246" s="285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5"/>
    </row>
    <row r="247" spans="1:77" ht="15">
      <c r="A247" s="31"/>
      <c r="B247" s="38"/>
      <c r="C247" s="228"/>
      <c r="D247" s="228"/>
      <c r="E247" s="228"/>
      <c r="F247" s="228"/>
      <c r="G247" s="228"/>
      <c r="H247" s="228"/>
      <c r="I247" s="228"/>
      <c r="J247" s="228"/>
      <c r="K247" s="230"/>
      <c r="L247" s="230"/>
      <c r="M247" s="230"/>
      <c r="N247" s="230"/>
      <c r="O247" s="110"/>
      <c r="P247" s="285"/>
      <c r="Q247" s="285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5"/>
    </row>
    <row r="248" spans="1:77" ht="15">
      <c r="A248" s="31"/>
      <c r="B248" s="38"/>
      <c r="C248" s="228"/>
      <c r="D248" s="228"/>
      <c r="E248" s="228"/>
      <c r="F248" s="228"/>
      <c r="G248" s="228"/>
      <c r="H248" s="228"/>
      <c r="I248" s="228"/>
      <c r="J248" s="228"/>
      <c r="K248" s="230"/>
      <c r="L248" s="230"/>
      <c r="M248" s="230"/>
      <c r="N248" s="230"/>
      <c r="O248" s="110"/>
      <c r="P248" s="285"/>
      <c r="Q248" s="285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5"/>
    </row>
    <row r="249" spans="1:77" ht="15">
      <c r="A249" s="31"/>
      <c r="B249" s="38"/>
      <c r="C249" s="228"/>
      <c r="D249" s="228"/>
      <c r="E249" s="228"/>
      <c r="F249" s="228"/>
      <c r="G249" s="228"/>
      <c r="H249" s="228"/>
      <c r="I249" s="228"/>
      <c r="J249" s="228"/>
      <c r="K249" s="230"/>
      <c r="L249" s="230"/>
      <c r="M249" s="230"/>
      <c r="N249" s="230"/>
      <c r="O249" s="110"/>
      <c r="P249" s="285"/>
      <c r="Q249" s="285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5"/>
    </row>
    <row r="250" spans="1:77" ht="15">
      <c r="A250" s="31"/>
      <c r="B250" s="38"/>
      <c r="C250" s="228"/>
      <c r="D250" s="228"/>
      <c r="E250" s="228"/>
      <c r="F250" s="228"/>
      <c r="G250" s="228"/>
      <c r="H250" s="228"/>
      <c r="I250" s="228"/>
      <c r="J250" s="228"/>
      <c r="K250" s="230"/>
      <c r="L250" s="230"/>
      <c r="M250" s="230"/>
      <c r="N250" s="230"/>
      <c r="O250" s="110"/>
      <c r="P250" s="285"/>
      <c r="Q250" s="285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5"/>
    </row>
    <row r="251" spans="1:77" ht="15">
      <c r="A251" s="31"/>
      <c r="B251" s="38"/>
      <c r="C251" s="228"/>
      <c r="D251" s="228"/>
      <c r="E251" s="228"/>
      <c r="F251" s="228"/>
      <c r="G251" s="228"/>
      <c r="H251" s="228"/>
      <c r="I251" s="228"/>
      <c r="J251" s="228"/>
      <c r="K251" s="230"/>
      <c r="L251" s="230"/>
      <c r="M251" s="230"/>
      <c r="N251" s="230"/>
      <c r="O251" s="110"/>
      <c r="P251" s="285"/>
      <c r="Q251" s="285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5"/>
    </row>
    <row r="252" spans="1:77" ht="15">
      <c r="A252" s="31"/>
      <c r="B252" s="38"/>
      <c r="C252" s="228"/>
      <c r="D252" s="228"/>
      <c r="E252" s="228"/>
      <c r="F252" s="228"/>
      <c r="G252" s="228"/>
      <c r="H252" s="228"/>
      <c r="I252" s="228"/>
      <c r="J252" s="228"/>
      <c r="K252" s="230"/>
      <c r="L252" s="230"/>
      <c r="M252" s="230"/>
      <c r="N252" s="230"/>
      <c r="O252" s="110"/>
      <c r="P252" s="285"/>
      <c r="Q252" s="285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5"/>
    </row>
    <row r="253" spans="1:77" ht="15">
      <c r="A253" s="31"/>
      <c r="B253" s="38"/>
      <c r="C253" s="228"/>
      <c r="D253" s="228"/>
      <c r="E253" s="228"/>
      <c r="F253" s="228"/>
      <c r="G253" s="228"/>
      <c r="H253" s="228"/>
      <c r="I253" s="228"/>
      <c r="J253" s="228"/>
      <c r="K253" s="230"/>
      <c r="L253" s="230"/>
      <c r="M253" s="230"/>
      <c r="N253" s="230"/>
      <c r="O253" s="110"/>
      <c r="P253" s="285"/>
      <c r="Q253" s="285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5"/>
    </row>
    <row r="254" spans="1:77" ht="15">
      <c r="A254" s="31"/>
      <c r="B254" s="38"/>
      <c r="C254" s="228"/>
      <c r="D254" s="228"/>
      <c r="E254" s="228"/>
      <c r="F254" s="228"/>
      <c r="G254" s="228"/>
      <c r="H254" s="228"/>
      <c r="I254" s="228"/>
      <c r="J254" s="228"/>
      <c r="K254" s="230"/>
      <c r="L254" s="230"/>
      <c r="M254" s="230"/>
      <c r="N254" s="230"/>
      <c r="O254" s="110"/>
      <c r="P254" s="285"/>
      <c r="Q254" s="285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5"/>
    </row>
    <row r="255" spans="1:77" ht="15">
      <c r="A255" s="31"/>
      <c r="B255" s="38"/>
      <c r="C255" s="228"/>
      <c r="D255" s="228"/>
      <c r="E255" s="228"/>
      <c r="F255" s="228"/>
      <c r="G255" s="228"/>
      <c r="H255" s="228"/>
      <c r="I255" s="228"/>
      <c r="J255" s="228"/>
      <c r="K255" s="230"/>
      <c r="L255" s="230"/>
      <c r="M255" s="230"/>
      <c r="N255" s="230"/>
      <c r="O255" s="110"/>
      <c r="P255" s="285"/>
      <c r="Q255" s="285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5"/>
    </row>
    <row r="256" spans="1:77" ht="15">
      <c r="A256" s="31"/>
      <c r="B256" s="38"/>
      <c r="C256" s="228"/>
      <c r="D256" s="228"/>
      <c r="E256" s="228"/>
      <c r="F256" s="228"/>
      <c r="G256" s="228"/>
      <c r="H256" s="228"/>
      <c r="I256" s="228"/>
      <c r="J256" s="228"/>
      <c r="K256" s="230"/>
      <c r="L256" s="230"/>
      <c r="M256" s="230"/>
      <c r="N256" s="230"/>
      <c r="O256" s="110"/>
      <c r="P256" s="285"/>
      <c r="Q256" s="285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5"/>
    </row>
    <row r="257" spans="1:77" ht="15">
      <c r="A257" s="31"/>
      <c r="B257" s="38"/>
      <c r="C257" s="228"/>
      <c r="D257" s="228"/>
      <c r="E257" s="228"/>
      <c r="F257" s="228"/>
      <c r="G257" s="228"/>
      <c r="H257" s="228"/>
      <c r="I257" s="228"/>
      <c r="J257" s="228"/>
      <c r="K257" s="230"/>
      <c r="L257" s="230"/>
      <c r="M257" s="230"/>
      <c r="N257" s="230"/>
      <c r="O257" s="110"/>
      <c r="P257" s="285"/>
      <c r="Q257" s="285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5"/>
    </row>
    <row r="258" spans="1:77" ht="15">
      <c r="A258" s="31"/>
      <c r="B258" s="38"/>
      <c r="C258" s="228"/>
      <c r="D258" s="228"/>
      <c r="E258" s="228"/>
      <c r="F258" s="228"/>
      <c r="G258" s="228"/>
      <c r="H258" s="228"/>
      <c r="I258" s="228"/>
      <c r="J258" s="228"/>
      <c r="K258" s="230"/>
      <c r="L258" s="230"/>
      <c r="M258" s="230"/>
      <c r="N258" s="230"/>
      <c r="O258" s="110"/>
      <c r="P258" s="285"/>
      <c r="Q258" s="285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5"/>
    </row>
    <row r="259" spans="1:77" ht="15">
      <c r="A259" s="31"/>
      <c r="B259" s="38"/>
      <c r="C259" s="228"/>
      <c r="D259" s="228"/>
      <c r="E259" s="228"/>
      <c r="F259" s="228"/>
      <c r="G259" s="228"/>
      <c r="H259" s="228"/>
      <c r="I259" s="228"/>
      <c r="J259" s="228"/>
      <c r="K259" s="230"/>
      <c r="L259" s="230"/>
      <c r="M259" s="230"/>
      <c r="N259" s="230"/>
      <c r="O259" s="110"/>
      <c r="P259" s="285"/>
      <c r="Q259" s="285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5"/>
    </row>
    <row r="260" spans="1:77" ht="22.5">
      <c r="A260" s="31"/>
      <c r="B260" s="26"/>
      <c r="C260" s="402" t="s">
        <v>56</v>
      </c>
      <c r="D260" s="403"/>
      <c r="E260" s="403"/>
      <c r="F260" s="403"/>
      <c r="G260" s="403"/>
      <c r="H260" s="403"/>
      <c r="I260" s="403"/>
      <c r="J260" s="404"/>
      <c r="K260" s="292"/>
      <c r="L260" s="292"/>
      <c r="M260" s="292"/>
      <c r="N260" s="292"/>
      <c r="O260" s="302"/>
      <c r="P260" s="290"/>
      <c r="Q260" s="290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5"/>
    </row>
    <row r="261" spans="1:77" ht="20.100000000000001" customHeight="1">
      <c r="A261" s="31"/>
      <c r="B261" s="26"/>
      <c r="C261" s="423" t="s">
        <v>36</v>
      </c>
      <c r="D261" s="424"/>
      <c r="E261" s="424"/>
      <c r="F261" s="424"/>
      <c r="G261" s="424"/>
      <c r="H261" s="424"/>
      <c r="I261" s="424"/>
      <c r="J261" s="425"/>
      <c r="K261" s="297"/>
      <c r="L261" s="297"/>
      <c r="M261" s="297"/>
      <c r="N261" s="297"/>
      <c r="O261" s="287"/>
      <c r="P261" s="290"/>
      <c r="Q261" s="290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5"/>
    </row>
    <row r="262" spans="1:77" ht="15">
      <c r="A262" s="31"/>
      <c r="B262" s="26"/>
      <c r="C262" s="315"/>
      <c r="D262" s="226"/>
      <c r="E262" s="226"/>
      <c r="F262" s="226"/>
      <c r="G262" s="226"/>
      <c r="H262" s="226"/>
      <c r="I262" s="226"/>
      <c r="J262" s="316"/>
      <c r="K262" s="230"/>
      <c r="L262" s="230"/>
      <c r="M262" s="230"/>
      <c r="N262" s="230"/>
      <c r="O262" s="110"/>
      <c r="P262" s="290"/>
      <c r="Q262" s="290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5"/>
    </row>
    <row r="263" spans="1:77" ht="15">
      <c r="A263" s="31"/>
      <c r="B263" s="26"/>
      <c r="C263" s="307"/>
      <c r="D263" s="231" t="s">
        <v>57</v>
      </c>
      <c r="E263" s="28"/>
      <c r="F263" s="28"/>
      <c r="G263" s="44"/>
      <c r="H263" s="28"/>
      <c r="I263" s="28"/>
      <c r="J263" s="308"/>
      <c r="K263" s="230"/>
      <c r="L263" s="230"/>
      <c r="M263" s="230"/>
      <c r="N263" s="230"/>
      <c r="O263" s="110"/>
      <c r="P263" s="290"/>
      <c r="Q263" s="290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5"/>
    </row>
    <row r="264" spans="1:77" ht="15">
      <c r="A264" s="31"/>
      <c r="B264" s="26"/>
      <c r="C264" s="307"/>
      <c r="D264" s="216" t="s">
        <v>65</v>
      </c>
      <c r="E264" s="28"/>
      <c r="F264" s="28"/>
      <c r="G264" s="28"/>
      <c r="H264" s="28"/>
      <c r="I264" s="28"/>
      <c r="J264" s="308"/>
      <c r="K264" s="230"/>
      <c r="L264" s="230"/>
      <c r="M264" s="230"/>
      <c r="N264" s="230"/>
      <c r="O264" s="110"/>
      <c r="P264" s="290"/>
      <c r="Q264" s="290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5"/>
    </row>
    <row r="265" spans="1:77" ht="15">
      <c r="A265" s="31"/>
      <c r="B265" s="26"/>
      <c r="C265" s="307"/>
      <c r="D265" s="217" t="s">
        <v>160</v>
      </c>
      <c r="E265" s="28"/>
      <c r="F265" s="28"/>
      <c r="G265" s="28"/>
      <c r="H265" s="28"/>
      <c r="I265" s="28"/>
      <c r="J265" s="308"/>
      <c r="K265" s="230"/>
      <c r="L265" s="230"/>
      <c r="M265" s="230"/>
      <c r="N265" s="230"/>
      <c r="O265" s="110"/>
      <c r="P265" s="290"/>
      <c r="Q265" s="290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5"/>
    </row>
    <row r="266" spans="1:77" ht="15">
      <c r="A266" s="31"/>
      <c r="B266" s="26"/>
      <c r="C266" s="307"/>
      <c r="D266" s="216"/>
      <c r="E266" s="28"/>
      <c r="F266" s="28"/>
      <c r="G266" s="28"/>
      <c r="H266" s="28"/>
      <c r="I266" s="28"/>
      <c r="J266" s="308"/>
      <c r="K266" s="230"/>
      <c r="L266" s="230"/>
      <c r="M266" s="230"/>
      <c r="N266" s="230"/>
      <c r="O266" s="110"/>
      <c r="P266" s="290"/>
      <c r="Q266" s="290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5"/>
    </row>
    <row r="267" spans="1:77" ht="15">
      <c r="A267" s="31"/>
      <c r="B267" s="26"/>
      <c r="C267" s="307"/>
      <c r="D267" s="215" t="s">
        <v>34</v>
      </c>
      <c r="E267" s="28"/>
      <c r="F267" s="28"/>
      <c r="G267" s="28"/>
      <c r="H267" s="28"/>
      <c r="I267" s="28"/>
      <c r="J267" s="308"/>
      <c r="K267" s="230"/>
      <c r="L267" s="230"/>
      <c r="M267" s="230"/>
      <c r="N267" s="230"/>
      <c r="O267" s="110"/>
      <c r="P267" s="290"/>
      <c r="Q267" s="290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5"/>
    </row>
    <row r="268" spans="1:77" ht="15">
      <c r="A268" s="31"/>
      <c r="B268" s="26"/>
      <c r="C268" s="307"/>
      <c r="D268" s="216" t="s">
        <v>0</v>
      </c>
      <c r="E268" s="28"/>
      <c r="F268" s="28"/>
      <c r="G268" s="28"/>
      <c r="H268" s="28"/>
      <c r="I268" s="28"/>
      <c r="J268" s="308"/>
      <c r="K268" s="230"/>
      <c r="L268" s="230"/>
      <c r="M268" s="230"/>
      <c r="N268" s="230"/>
      <c r="O268" s="110"/>
      <c r="P268" s="290"/>
      <c r="Q268" s="290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5"/>
    </row>
    <row r="269" spans="1:77" ht="15">
      <c r="A269" s="31"/>
      <c r="B269" s="26"/>
      <c r="C269" s="307"/>
      <c r="D269" s="216" t="s">
        <v>66</v>
      </c>
      <c r="E269" s="28"/>
      <c r="F269" s="28"/>
      <c r="G269" s="28"/>
      <c r="H269" s="28"/>
      <c r="I269" s="28"/>
      <c r="J269" s="308"/>
      <c r="K269" s="230"/>
      <c r="L269" s="230"/>
      <c r="M269" s="230"/>
      <c r="N269" s="230"/>
      <c r="O269" s="110"/>
      <c r="P269" s="290"/>
      <c r="Q269" s="290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5"/>
    </row>
    <row r="270" spans="1:77" ht="15">
      <c r="A270" s="31"/>
      <c r="B270" s="26"/>
      <c r="C270" s="307"/>
      <c r="D270" s="216" t="s">
        <v>73</v>
      </c>
      <c r="E270" s="28"/>
      <c r="F270" s="28"/>
      <c r="G270" s="28"/>
      <c r="H270" s="28"/>
      <c r="I270" s="28"/>
      <c r="J270" s="308"/>
      <c r="K270" s="230"/>
      <c r="L270" s="230"/>
      <c r="M270" s="230"/>
      <c r="N270" s="230"/>
      <c r="O270" s="110"/>
      <c r="P270" s="290"/>
      <c r="Q270" s="290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5"/>
    </row>
    <row r="271" spans="1:77" ht="15.75" thickBot="1">
      <c r="A271" s="31"/>
      <c r="B271" s="26"/>
      <c r="C271" s="310"/>
      <c r="D271" s="37"/>
      <c r="E271" s="37"/>
      <c r="F271" s="37"/>
      <c r="G271" s="37"/>
      <c r="H271" s="37"/>
      <c r="I271" s="37"/>
      <c r="J271" s="311"/>
      <c r="K271" s="230"/>
      <c r="L271" s="230"/>
      <c r="M271" s="230"/>
      <c r="N271" s="230"/>
      <c r="O271" s="110"/>
      <c r="P271" s="290"/>
      <c r="Q271" s="290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5"/>
    </row>
    <row r="272" spans="1:77" ht="20.100000000000001" customHeight="1" thickBot="1">
      <c r="A272" s="31"/>
      <c r="B272" s="26"/>
      <c r="C272" s="411" t="s">
        <v>161</v>
      </c>
      <c r="D272" s="412"/>
      <c r="E272" s="412"/>
      <c r="F272" s="412"/>
      <c r="G272" s="412"/>
      <c r="H272" s="412"/>
      <c r="I272" s="412"/>
      <c r="J272" s="413"/>
      <c r="K272" s="297"/>
      <c r="L272" s="297"/>
      <c r="M272" s="297"/>
      <c r="N272" s="297"/>
      <c r="O272" s="287"/>
      <c r="P272" s="290"/>
      <c r="Q272" s="290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5"/>
    </row>
    <row r="273" spans="1:77" ht="15">
      <c r="A273" s="31"/>
      <c r="B273" s="26"/>
      <c r="C273" s="315"/>
      <c r="D273" s="225"/>
      <c r="E273" s="226"/>
      <c r="F273" s="226"/>
      <c r="G273" s="226"/>
      <c r="H273" s="226"/>
      <c r="I273" s="226"/>
      <c r="J273" s="316"/>
      <c r="K273" s="230"/>
      <c r="L273" s="230"/>
      <c r="M273" s="230"/>
      <c r="N273" s="230"/>
      <c r="O273" s="110"/>
      <c r="P273" s="290"/>
      <c r="Q273" s="290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5"/>
    </row>
    <row r="274" spans="1:77" ht="17.25">
      <c r="A274" s="31"/>
      <c r="B274" s="26"/>
      <c r="C274" s="307"/>
      <c r="D274" s="246" t="s">
        <v>5</v>
      </c>
      <c r="E274" s="327"/>
      <c r="F274" s="327"/>
      <c r="G274" s="327"/>
      <c r="H274" s="327"/>
      <c r="I274" s="327"/>
      <c r="J274" s="348"/>
      <c r="K274" s="230"/>
      <c r="L274" s="230"/>
      <c r="M274" s="230"/>
      <c r="N274" s="230"/>
      <c r="O274" s="110"/>
      <c r="P274" s="290"/>
      <c r="Q274" s="290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5"/>
    </row>
    <row r="275" spans="1:77" ht="17.25">
      <c r="A275" s="31"/>
      <c r="B275" s="26"/>
      <c r="C275" s="307"/>
      <c r="D275" s="246"/>
      <c r="E275" s="327"/>
      <c r="F275" s="327"/>
      <c r="G275" s="327"/>
      <c r="H275" s="327"/>
      <c r="I275" s="327"/>
      <c r="J275" s="348"/>
      <c r="K275" s="230"/>
      <c r="L275" s="230"/>
      <c r="M275" s="230"/>
      <c r="N275" s="230"/>
      <c r="O275" s="110"/>
      <c r="P275" s="290"/>
      <c r="Q275" s="290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5"/>
    </row>
    <row r="276" spans="1:77" ht="17.25">
      <c r="A276" s="31"/>
      <c r="B276" s="26"/>
      <c r="C276" s="307"/>
      <c r="D276" s="246"/>
      <c r="E276" s="327"/>
      <c r="F276" s="327"/>
      <c r="G276" s="327"/>
      <c r="H276" s="327"/>
      <c r="I276" s="327"/>
      <c r="J276" s="348"/>
      <c r="K276" s="230"/>
      <c r="L276" s="230"/>
      <c r="M276" s="230"/>
      <c r="N276" s="230"/>
      <c r="O276" s="110"/>
      <c r="P276" s="290"/>
      <c r="Q276" s="290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5"/>
    </row>
    <row r="277" spans="1:77" ht="9.75" customHeight="1">
      <c r="A277" s="31"/>
      <c r="B277" s="26"/>
      <c r="C277" s="307"/>
      <c r="D277" s="246"/>
      <c r="E277" s="327"/>
      <c r="F277" s="327"/>
      <c r="G277" s="327"/>
      <c r="H277" s="327"/>
      <c r="I277" s="327"/>
      <c r="J277" s="348"/>
      <c r="K277" s="230"/>
      <c r="L277" s="230"/>
      <c r="M277" s="230"/>
      <c r="N277" s="230"/>
      <c r="O277" s="110"/>
      <c r="P277" s="290"/>
      <c r="Q277" s="290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5"/>
    </row>
    <row r="278" spans="1:77" ht="13.5" customHeight="1">
      <c r="A278" s="31"/>
      <c r="B278" s="26"/>
      <c r="C278" s="307"/>
      <c r="D278" s="328" t="s">
        <v>162</v>
      </c>
      <c r="E278" s="327"/>
      <c r="F278" s="327"/>
      <c r="G278" s="327"/>
      <c r="H278" s="327"/>
      <c r="I278" s="327"/>
      <c r="J278" s="348"/>
      <c r="K278" s="230"/>
      <c r="L278" s="230"/>
      <c r="M278" s="230"/>
      <c r="N278" s="230"/>
      <c r="O278" s="110"/>
      <c r="P278" s="290"/>
      <c r="Q278" s="290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5"/>
    </row>
    <row r="279" spans="1:77" ht="26.25" customHeight="1">
      <c r="A279" s="31"/>
      <c r="B279" s="26"/>
      <c r="C279" s="307"/>
      <c r="D279" s="246" t="s">
        <v>163</v>
      </c>
      <c r="E279" s="327"/>
      <c r="F279" s="327"/>
      <c r="G279" s="327"/>
      <c r="H279" s="327"/>
      <c r="I279" s="327"/>
      <c r="J279" s="348"/>
      <c r="K279" s="230"/>
      <c r="L279" s="230"/>
      <c r="M279" s="230"/>
      <c r="N279" s="230"/>
      <c r="O279" s="110"/>
      <c r="P279" s="290"/>
      <c r="Q279" s="290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5"/>
    </row>
    <row r="280" spans="1:77" ht="17.25">
      <c r="A280" s="31"/>
      <c r="B280" s="26"/>
      <c r="C280" s="307"/>
      <c r="D280" s="247" t="s">
        <v>45</v>
      </c>
      <c r="E280" s="327"/>
      <c r="F280" s="327"/>
      <c r="G280" s="327"/>
      <c r="H280" s="327"/>
      <c r="I280" s="327"/>
      <c r="J280" s="348"/>
      <c r="K280" s="230"/>
      <c r="L280" s="230"/>
      <c r="M280" s="230"/>
      <c r="N280" s="230"/>
      <c r="O280" s="110"/>
      <c r="P280" s="290"/>
      <c r="Q280" s="290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5"/>
    </row>
    <row r="281" spans="1:77" ht="17.25">
      <c r="A281" s="31"/>
      <c r="B281" s="26"/>
      <c r="C281" s="307"/>
      <c r="D281" s="247"/>
      <c r="E281" s="327"/>
      <c r="F281" s="327"/>
      <c r="G281" s="327"/>
      <c r="H281" s="327"/>
      <c r="I281" s="327"/>
      <c r="J281" s="348"/>
      <c r="K281" s="230"/>
      <c r="L281" s="230"/>
      <c r="M281" s="230"/>
      <c r="N281" s="230"/>
      <c r="O281" s="110"/>
      <c r="P281" s="290"/>
      <c r="Q281" s="290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5"/>
    </row>
    <row r="282" spans="1:77" ht="18" thickBot="1">
      <c r="A282" s="31"/>
      <c r="B282" s="26"/>
      <c r="C282" s="307"/>
      <c r="D282" s="253" t="s">
        <v>42</v>
      </c>
      <c r="E282" s="329"/>
      <c r="F282" s="343"/>
      <c r="G282" s="346">
        <v>1</v>
      </c>
      <c r="H282" s="346">
        <v>2</v>
      </c>
      <c r="I282" s="346">
        <v>3</v>
      </c>
      <c r="J282" s="349"/>
      <c r="K282" s="230"/>
      <c r="L282" s="230"/>
      <c r="M282" s="230"/>
      <c r="N282" s="230"/>
      <c r="O282" s="110"/>
      <c r="P282" s="290"/>
      <c r="Q282" s="290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5"/>
    </row>
    <row r="283" spans="1:77" ht="18" thickBot="1">
      <c r="A283" s="31"/>
      <c r="B283" s="26"/>
      <c r="C283" s="307"/>
      <c r="D283" s="253" t="s">
        <v>44</v>
      </c>
      <c r="E283" s="330"/>
      <c r="F283" s="336">
        <f>$F$200</f>
        <v>100</v>
      </c>
      <c r="G283" s="337"/>
      <c r="H283" s="338"/>
      <c r="I283" s="338"/>
      <c r="J283" s="348"/>
      <c r="K283" s="230"/>
      <c r="L283" s="230"/>
      <c r="M283" s="230"/>
      <c r="N283" s="230"/>
      <c r="O283" s="110"/>
      <c r="P283" s="290"/>
      <c r="Q283" s="290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5"/>
    </row>
    <row r="284" spans="1:77" ht="13.5" customHeight="1" thickBot="1">
      <c r="A284" s="31"/>
      <c r="B284" s="26"/>
      <c r="C284" s="307"/>
      <c r="D284" s="253"/>
      <c r="E284" s="331"/>
      <c r="F284" s="344" t="s">
        <v>7</v>
      </c>
      <c r="G284" s="339"/>
      <c r="H284" s="339"/>
      <c r="I284" s="339"/>
      <c r="J284" s="348"/>
      <c r="K284" s="230"/>
      <c r="L284" s="230"/>
      <c r="M284" s="230"/>
      <c r="N284" s="230"/>
      <c r="O284" s="110"/>
      <c r="P284" s="290"/>
      <c r="Q284" s="290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5"/>
    </row>
    <row r="285" spans="1:77" ht="18" thickBot="1">
      <c r="A285" s="31"/>
      <c r="B285" s="26"/>
      <c r="C285" s="350"/>
      <c r="D285" s="253" t="s">
        <v>43</v>
      </c>
      <c r="E285" s="330"/>
      <c r="F285" s="345">
        <f>-F283</f>
        <v>-100</v>
      </c>
      <c r="G285" s="340">
        <v>56</v>
      </c>
      <c r="H285" s="341">
        <v>59</v>
      </c>
      <c r="I285" s="342">
        <v>62</v>
      </c>
      <c r="J285" s="349"/>
      <c r="K285" s="230"/>
      <c r="L285" s="230"/>
      <c r="M285" s="230"/>
      <c r="N285" s="230"/>
      <c r="O285" s="110"/>
      <c r="P285" s="290"/>
      <c r="Q285" s="290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5"/>
    </row>
    <row r="286" spans="1:77" ht="17.25">
      <c r="A286" s="31"/>
      <c r="B286" s="26"/>
      <c r="C286" s="350"/>
      <c r="D286" s="251"/>
      <c r="E286" s="331"/>
      <c r="F286" s="332"/>
      <c r="G286" s="333"/>
      <c r="H286" s="333"/>
      <c r="I286" s="333"/>
      <c r="J286" s="349"/>
      <c r="K286" s="230"/>
      <c r="L286" s="230"/>
      <c r="M286" s="230"/>
      <c r="N286" s="230"/>
      <c r="O286" s="110"/>
      <c r="P286" s="290"/>
      <c r="Q286" s="290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5"/>
    </row>
    <row r="287" spans="1:77" ht="18" thickBot="1">
      <c r="A287" s="31"/>
      <c r="B287" s="26"/>
      <c r="C287" s="307"/>
      <c r="D287" s="328"/>
      <c r="E287" s="327"/>
      <c r="F287" s="327"/>
      <c r="G287" s="327"/>
      <c r="H287" s="327"/>
      <c r="I287" s="327"/>
      <c r="J287" s="348"/>
      <c r="K287" s="230"/>
      <c r="L287" s="230"/>
      <c r="M287" s="230"/>
      <c r="N287" s="230"/>
      <c r="O287" s="110"/>
      <c r="P287" s="290"/>
      <c r="Q287" s="290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5"/>
    </row>
    <row r="288" spans="1:77" ht="18.75" thickTop="1" thickBot="1">
      <c r="A288" s="31"/>
      <c r="B288" s="26"/>
      <c r="C288" s="307"/>
      <c r="D288" s="334" t="s">
        <v>6</v>
      </c>
      <c r="E288" s="330"/>
      <c r="F288" s="335">
        <f>IRR(F285:I285)</f>
        <v>0.34303401755346163</v>
      </c>
      <c r="G288" s="327"/>
      <c r="H288" s="327"/>
      <c r="I288" s="327"/>
      <c r="J288" s="348"/>
      <c r="K288" s="230"/>
      <c r="L288" s="230"/>
      <c r="M288" s="230"/>
      <c r="N288" s="230"/>
      <c r="O288" s="110"/>
      <c r="P288" s="290"/>
      <c r="Q288" s="290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5"/>
    </row>
    <row r="289" spans="1:77" ht="16.5" thickTop="1" thickBot="1">
      <c r="A289" s="31"/>
      <c r="B289" s="26"/>
      <c r="C289" s="310"/>
      <c r="D289" s="39"/>
      <c r="E289" s="37"/>
      <c r="F289" s="37"/>
      <c r="G289" s="37"/>
      <c r="H289" s="37"/>
      <c r="I289" s="37"/>
      <c r="J289" s="311"/>
      <c r="K289" s="230"/>
      <c r="L289" s="230"/>
      <c r="M289" s="230"/>
      <c r="N289" s="230"/>
      <c r="O289" s="110"/>
      <c r="P289" s="290"/>
      <c r="Q289" s="290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5"/>
    </row>
    <row r="290" spans="1:77" ht="20.100000000000001" customHeight="1" thickBot="1">
      <c r="A290" s="31"/>
      <c r="B290" s="31"/>
      <c r="C290" s="411" t="s">
        <v>164</v>
      </c>
      <c r="D290" s="412"/>
      <c r="E290" s="412"/>
      <c r="F290" s="412"/>
      <c r="G290" s="412"/>
      <c r="H290" s="412"/>
      <c r="I290" s="412"/>
      <c r="J290" s="413"/>
      <c r="K290" s="297"/>
      <c r="L290" s="297"/>
      <c r="M290" s="297"/>
      <c r="N290" s="297"/>
      <c r="O290" s="287"/>
      <c r="P290" s="290"/>
      <c r="Q290" s="290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5"/>
    </row>
    <row r="291" spans="1:77" ht="15">
      <c r="A291" s="31"/>
      <c r="B291" s="31"/>
      <c r="C291" s="315"/>
      <c r="D291" s="226"/>
      <c r="E291" s="226"/>
      <c r="F291" s="226"/>
      <c r="G291" s="226"/>
      <c r="H291" s="226"/>
      <c r="I291" s="226"/>
      <c r="J291" s="316"/>
      <c r="K291" s="230"/>
      <c r="L291" s="230"/>
      <c r="M291" s="230"/>
      <c r="N291" s="230"/>
      <c r="O291" s="110"/>
      <c r="P291" s="290"/>
      <c r="Q291" s="290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5"/>
    </row>
    <row r="292" spans="1:77" ht="15">
      <c r="A292" s="31"/>
      <c r="B292" s="31"/>
      <c r="C292" s="307"/>
      <c r="D292" s="215" t="s">
        <v>47</v>
      </c>
      <c r="E292" s="28"/>
      <c r="F292" s="28"/>
      <c r="G292" s="44"/>
      <c r="H292" s="28"/>
      <c r="I292" s="28"/>
      <c r="J292" s="308"/>
      <c r="K292" s="230"/>
      <c r="L292" s="230"/>
      <c r="M292" s="230"/>
      <c r="N292" s="230"/>
      <c r="O292" s="110"/>
      <c r="P292" s="290"/>
      <c r="Q292" s="290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5"/>
    </row>
    <row r="293" spans="1:77" ht="15">
      <c r="A293" s="31"/>
      <c r="B293" s="31"/>
      <c r="C293" s="307"/>
      <c r="D293" s="216" t="s">
        <v>8</v>
      </c>
      <c r="E293" s="28"/>
      <c r="F293" s="28"/>
      <c r="G293" s="28"/>
      <c r="H293" s="28"/>
      <c r="I293" s="28"/>
      <c r="J293" s="308"/>
      <c r="K293" s="230"/>
      <c r="L293" s="230"/>
      <c r="M293" s="230"/>
      <c r="N293" s="230"/>
      <c r="O293" s="110"/>
      <c r="P293" s="290"/>
      <c r="Q293" s="290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5"/>
    </row>
    <row r="294" spans="1:77" ht="15">
      <c r="A294" s="31"/>
      <c r="B294" s="31"/>
      <c r="C294" s="307"/>
      <c r="D294" s="216" t="s">
        <v>9</v>
      </c>
      <c r="E294" s="28"/>
      <c r="F294" s="28"/>
      <c r="G294" s="28"/>
      <c r="H294" s="28"/>
      <c r="I294" s="28"/>
      <c r="J294" s="308"/>
      <c r="K294" s="230"/>
      <c r="L294" s="230"/>
      <c r="M294" s="230"/>
      <c r="N294" s="230"/>
      <c r="O294" s="110"/>
      <c r="P294" s="290"/>
      <c r="Q294" s="290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5"/>
    </row>
    <row r="295" spans="1:77" ht="15">
      <c r="A295" s="31"/>
      <c r="B295" s="31"/>
      <c r="C295" s="307"/>
      <c r="D295" s="216" t="s">
        <v>10</v>
      </c>
      <c r="E295" s="28"/>
      <c r="F295" s="28"/>
      <c r="G295" s="28"/>
      <c r="H295" s="28"/>
      <c r="I295" s="28"/>
      <c r="J295" s="308"/>
      <c r="K295" s="230"/>
      <c r="L295" s="230"/>
      <c r="M295" s="230"/>
      <c r="N295" s="230"/>
      <c r="O295" s="110"/>
      <c r="P295" s="290"/>
      <c r="Q295" s="290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5"/>
    </row>
    <row r="296" spans="1:77" ht="15">
      <c r="A296" s="31"/>
      <c r="B296" s="31"/>
      <c r="C296" s="307"/>
      <c r="D296" s="347" t="s">
        <v>12</v>
      </c>
      <c r="E296" s="28"/>
      <c r="F296" s="28"/>
      <c r="G296" s="28"/>
      <c r="H296" s="28"/>
      <c r="I296" s="28"/>
      <c r="J296" s="308"/>
      <c r="K296" s="230"/>
      <c r="L296" s="230"/>
      <c r="M296" s="230"/>
      <c r="N296" s="230"/>
      <c r="O296" s="110"/>
      <c r="P296" s="290"/>
      <c r="Q296" s="290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5"/>
    </row>
    <row r="297" spans="1:77" ht="15">
      <c r="A297" s="31"/>
      <c r="B297" s="31"/>
      <c r="C297" s="307"/>
      <c r="D297" s="216"/>
      <c r="E297" s="28"/>
      <c r="F297" s="28"/>
      <c r="G297" s="28"/>
      <c r="H297" s="28"/>
      <c r="I297" s="28"/>
      <c r="J297" s="308"/>
      <c r="K297" s="230"/>
      <c r="L297" s="230"/>
      <c r="M297" s="230"/>
      <c r="N297" s="230"/>
      <c r="O297" s="110"/>
      <c r="P297" s="290"/>
      <c r="Q297" s="290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5"/>
    </row>
    <row r="298" spans="1:77" ht="15">
      <c r="A298" s="31"/>
      <c r="B298" s="31"/>
      <c r="C298" s="307"/>
      <c r="D298" s="215" t="s">
        <v>11</v>
      </c>
      <c r="E298" s="28"/>
      <c r="F298" s="28"/>
      <c r="G298" s="28"/>
      <c r="H298" s="28"/>
      <c r="I298" s="28"/>
      <c r="J298" s="308"/>
      <c r="K298" s="230"/>
      <c r="L298" s="230"/>
      <c r="M298" s="230"/>
      <c r="N298" s="230"/>
      <c r="O298" s="110"/>
      <c r="P298" s="290"/>
      <c r="Q298" s="290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5"/>
    </row>
    <row r="299" spans="1:77" ht="15">
      <c r="A299" s="31"/>
      <c r="B299" s="31"/>
      <c r="C299" s="307"/>
      <c r="D299" s="275" t="s">
        <v>14</v>
      </c>
      <c r="E299" s="28"/>
      <c r="F299" s="28"/>
      <c r="G299" s="28"/>
      <c r="H299" s="28"/>
      <c r="I299" s="28"/>
      <c r="J299" s="308"/>
      <c r="K299" s="230"/>
      <c r="L299" s="230"/>
      <c r="M299" s="230"/>
      <c r="N299" s="230"/>
      <c r="O299" s="110"/>
      <c r="P299" s="290"/>
      <c r="Q299" s="290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5"/>
    </row>
    <row r="300" spans="1:77" ht="15">
      <c r="A300" s="31"/>
      <c r="B300" s="31"/>
      <c r="C300" s="307"/>
      <c r="D300" s="275" t="s">
        <v>13</v>
      </c>
      <c r="E300" s="28"/>
      <c r="F300" s="28"/>
      <c r="G300" s="28"/>
      <c r="H300" s="28"/>
      <c r="I300" s="28"/>
      <c r="J300" s="308"/>
      <c r="K300" s="230"/>
      <c r="L300" s="230"/>
      <c r="M300" s="230"/>
      <c r="N300" s="230"/>
      <c r="O300" s="110"/>
      <c r="P300" s="290"/>
      <c r="Q300" s="290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5"/>
    </row>
    <row r="301" spans="1:77" ht="15">
      <c r="A301" s="31"/>
      <c r="B301" s="31"/>
      <c r="C301" s="307"/>
      <c r="D301" s="216"/>
      <c r="E301" s="28"/>
      <c r="F301" s="28"/>
      <c r="G301" s="28"/>
      <c r="H301" s="28"/>
      <c r="I301" s="28"/>
      <c r="J301" s="308"/>
      <c r="K301" s="230"/>
      <c r="L301" s="230"/>
      <c r="M301" s="230"/>
      <c r="N301" s="230"/>
      <c r="O301" s="110"/>
      <c r="P301" s="290"/>
      <c r="Q301" s="290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5"/>
    </row>
    <row r="302" spans="1:77" ht="15">
      <c r="A302" s="31"/>
      <c r="B302" s="31"/>
      <c r="C302" s="307"/>
      <c r="D302" s="215" t="s">
        <v>60</v>
      </c>
      <c r="E302" s="28"/>
      <c r="F302" s="28"/>
      <c r="G302" s="28"/>
      <c r="H302" s="28"/>
      <c r="I302" s="28"/>
      <c r="J302" s="308"/>
      <c r="K302" s="230"/>
      <c r="L302" s="230"/>
      <c r="M302" s="230"/>
      <c r="N302" s="230"/>
      <c r="O302" s="110"/>
      <c r="P302" s="290"/>
      <c r="Q302" s="290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5"/>
    </row>
    <row r="303" spans="1:77" ht="15">
      <c r="A303" s="31"/>
      <c r="B303" s="31"/>
      <c r="C303" s="307"/>
      <c r="D303" s="275" t="s">
        <v>67</v>
      </c>
      <c r="E303" s="28"/>
      <c r="F303" s="28"/>
      <c r="G303" s="28"/>
      <c r="H303" s="28"/>
      <c r="I303" s="28"/>
      <c r="J303" s="308"/>
      <c r="K303" s="230"/>
      <c r="L303" s="230"/>
      <c r="M303" s="230"/>
      <c r="N303" s="230"/>
      <c r="O303" s="110"/>
      <c r="P303" s="290"/>
      <c r="Q303" s="290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5"/>
    </row>
    <row r="304" spans="1:77" ht="15">
      <c r="A304" s="31"/>
      <c r="B304" s="31"/>
      <c r="C304" s="307"/>
      <c r="D304" s="275" t="s">
        <v>74</v>
      </c>
      <c r="E304" s="28"/>
      <c r="F304" s="28"/>
      <c r="G304" s="28"/>
      <c r="H304" s="28"/>
      <c r="I304" s="28"/>
      <c r="J304" s="308"/>
      <c r="K304" s="230"/>
      <c r="L304" s="230"/>
      <c r="M304" s="230"/>
      <c r="N304" s="230"/>
      <c r="O304" s="110"/>
      <c r="P304" s="290"/>
      <c r="Q304" s="290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5"/>
    </row>
    <row r="305" spans="1:77" ht="15">
      <c r="A305" s="31"/>
      <c r="B305" s="31"/>
      <c r="C305" s="324"/>
      <c r="D305" s="351"/>
      <c r="E305" s="325"/>
      <c r="F305" s="325"/>
      <c r="G305" s="325"/>
      <c r="H305" s="325"/>
      <c r="I305" s="325"/>
      <c r="J305" s="326"/>
      <c r="K305" s="230"/>
      <c r="L305" s="230"/>
      <c r="M305" s="230"/>
      <c r="N305" s="230"/>
      <c r="O305" s="110"/>
      <c r="P305" s="290"/>
      <c r="Q305" s="290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5"/>
    </row>
    <row r="306" spans="1:77" ht="15">
      <c r="A306" s="31"/>
      <c r="B306" s="31"/>
      <c r="C306" s="228"/>
      <c r="D306" s="228"/>
      <c r="E306" s="228"/>
      <c r="F306" s="228"/>
      <c r="G306" s="228"/>
      <c r="H306" s="228"/>
      <c r="I306" s="228"/>
      <c r="J306" s="228"/>
      <c r="K306" s="230"/>
      <c r="L306" s="230"/>
      <c r="M306" s="230"/>
      <c r="N306" s="230"/>
      <c r="O306" s="110"/>
      <c r="P306" s="285"/>
      <c r="Q306" s="285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5"/>
    </row>
    <row r="307" spans="1:77" ht="15">
      <c r="A307" s="31"/>
      <c r="B307" s="31"/>
      <c r="C307" s="228"/>
      <c r="D307" s="228"/>
      <c r="E307" s="228"/>
      <c r="F307" s="228"/>
      <c r="G307" s="228"/>
      <c r="H307" s="228"/>
      <c r="I307" s="228"/>
      <c r="J307" s="228"/>
      <c r="K307" s="230"/>
      <c r="L307" s="230"/>
      <c r="M307" s="230"/>
      <c r="N307" s="230"/>
      <c r="O307" s="110"/>
      <c r="P307" s="285"/>
      <c r="Q307" s="285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5"/>
    </row>
    <row r="308" spans="1:77" ht="15">
      <c r="A308" s="31"/>
      <c r="B308" s="31"/>
      <c r="C308" s="220"/>
      <c r="D308" s="220"/>
      <c r="E308" s="220"/>
      <c r="F308" s="220"/>
      <c r="G308" s="220"/>
      <c r="H308" s="220"/>
      <c r="I308" s="220"/>
      <c r="J308" s="220"/>
      <c r="K308" s="230"/>
      <c r="L308" s="230"/>
      <c r="M308" s="230"/>
      <c r="N308" s="230"/>
      <c r="O308" s="110"/>
      <c r="P308" s="285"/>
      <c r="Q308" s="285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5"/>
    </row>
    <row r="309" spans="1:77" ht="15">
      <c r="A309" s="31"/>
      <c r="B309" s="31"/>
      <c r="C309" s="220"/>
      <c r="D309" s="220"/>
      <c r="E309" s="220"/>
      <c r="F309" s="220"/>
      <c r="G309" s="220"/>
      <c r="H309" s="220"/>
      <c r="I309" s="220"/>
      <c r="J309" s="220"/>
      <c r="K309" s="230"/>
      <c r="L309" s="230"/>
      <c r="M309" s="230"/>
      <c r="N309" s="230"/>
      <c r="O309" s="110"/>
      <c r="P309" s="285"/>
      <c r="Q309" s="285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5"/>
    </row>
    <row r="310" spans="1:77" ht="15">
      <c r="A310" s="31"/>
      <c r="B310" s="31"/>
      <c r="C310" s="220"/>
      <c r="D310" s="220"/>
      <c r="E310" s="220"/>
      <c r="F310" s="220"/>
      <c r="G310" s="220"/>
      <c r="H310" s="220"/>
      <c r="I310" s="220"/>
      <c r="J310" s="220"/>
      <c r="K310" s="230"/>
      <c r="L310" s="230"/>
      <c r="M310" s="230"/>
      <c r="N310" s="230"/>
      <c r="O310" s="110"/>
      <c r="P310" s="285"/>
      <c r="Q310" s="285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5"/>
    </row>
    <row r="311" spans="1:77" ht="15">
      <c r="A311" s="31"/>
      <c r="B311" s="31"/>
      <c r="C311" s="220"/>
      <c r="D311" s="220"/>
      <c r="E311" s="220"/>
      <c r="F311" s="220"/>
      <c r="G311" s="220"/>
      <c r="H311" s="220"/>
      <c r="I311" s="220"/>
      <c r="J311" s="220"/>
      <c r="K311" s="230"/>
      <c r="L311" s="230"/>
      <c r="M311" s="230"/>
      <c r="N311" s="230"/>
      <c r="O311" s="110"/>
      <c r="P311" s="285"/>
      <c r="Q311" s="285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5"/>
    </row>
    <row r="312" spans="1:77" ht="15">
      <c r="A312" s="31"/>
      <c r="B312" s="31"/>
      <c r="C312" s="220"/>
      <c r="D312" s="220"/>
      <c r="E312" s="220"/>
      <c r="F312" s="220"/>
      <c r="G312" s="220"/>
      <c r="H312" s="220"/>
      <c r="I312" s="220"/>
      <c r="J312" s="220"/>
      <c r="K312" s="230"/>
      <c r="L312" s="230"/>
      <c r="M312" s="230"/>
      <c r="N312" s="230"/>
      <c r="O312" s="110"/>
      <c r="P312" s="285"/>
      <c r="Q312" s="285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5"/>
    </row>
    <row r="313" spans="1:77" ht="15">
      <c r="A313" s="31"/>
      <c r="B313" s="31"/>
      <c r="C313" s="220"/>
      <c r="D313" s="220"/>
      <c r="E313" s="220"/>
      <c r="F313" s="220"/>
      <c r="G313" s="220"/>
      <c r="H313" s="220"/>
      <c r="I313" s="220"/>
      <c r="J313" s="220"/>
      <c r="K313" s="230"/>
      <c r="L313" s="230"/>
      <c r="M313" s="230"/>
      <c r="N313" s="230"/>
      <c r="O313" s="110"/>
      <c r="P313" s="285"/>
      <c r="Q313" s="285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5"/>
    </row>
    <row r="314" spans="1:77" ht="15">
      <c r="A314" s="31"/>
      <c r="B314" s="31"/>
      <c r="C314" s="220"/>
      <c r="D314" s="220"/>
      <c r="E314" s="220"/>
      <c r="F314" s="220"/>
      <c r="G314" s="220"/>
      <c r="H314" s="220"/>
      <c r="I314" s="220"/>
      <c r="J314" s="220"/>
      <c r="K314" s="230"/>
      <c r="L314" s="230"/>
      <c r="M314" s="230"/>
      <c r="N314" s="230"/>
      <c r="O314" s="110"/>
      <c r="P314" s="285"/>
      <c r="Q314" s="285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5"/>
    </row>
    <row r="315" spans="1:77" ht="15">
      <c r="A315" s="31"/>
      <c r="B315" s="31"/>
      <c r="C315" s="220"/>
      <c r="D315" s="220"/>
      <c r="E315" s="220"/>
      <c r="F315" s="220"/>
      <c r="G315" s="220"/>
      <c r="H315" s="220"/>
      <c r="I315" s="220"/>
      <c r="J315" s="220"/>
      <c r="K315" s="230"/>
      <c r="L315" s="230"/>
      <c r="M315" s="230"/>
      <c r="N315" s="230"/>
      <c r="O315" s="110"/>
      <c r="P315" s="285"/>
      <c r="Q315" s="285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5"/>
    </row>
    <row r="316" spans="1:77" ht="15">
      <c r="A316" s="31"/>
      <c r="B316" s="31"/>
      <c r="C316" s="220"/>
      <c r="D316" s="220"/>
      <c r="E316" s="220"/>
      <c r="F316" s="220"/>
      <c r="G316" s="220"/>
      <c r="H316" s="220"/>
      <c r="I316" s="220"/>
      <c r="J316" s="220"/>
      <c r="K316" s="230"/>
      <c r="L316" s="230"/>
      <c r="M316" s="230"/>
      <c r="N316" s="230"/>
      <c r="O316" s="110"/>
      <c r="P316" s="285"/>
      <c r="Q316" s="285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5"/>
    </row>
    <row r="317" spans="1:77" ht="15">
      <c r="A317" s="31"/>
      <c r="B317" s="31"/>
      <c r="C317" s="220"/>
      <c r="D317" s="220"/>
      <c r="E317" s="220"/>
      <c r="F317" s="220"/>
      <c r="G317" s="220"/>
      <c r="H317" s="220"/>
      <c r="I317" s="220"/>
      <c r="J317" s="220"/>
      <c r="K317" s="230"/>
      <c r="L317" s="230"/>
      <c r="M317" s="230"/>
      <c r="N317" s="230"/>
      <c r="O317" s="110"/>
      <c r="P317" s="285"/>
      <c r="Q317" s="285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5"/>
    </row>
    <row r="318" spans="1:77" ht="15">
      <c r="A318" s="31"/>
      <c r="B318" s="31"/>
      <c r="C318" s="220"/>
      <c r="D318" s="220"/>
      <c r="E318" s="220"/>
      <c r="F318" s="220"/>
      <c r="G318" s="220"/>
      <c r="H318" s="220"/>
      <c r="I318" s="220"/>
      <c r="J318" s="220"/>
      <c r="K318" s="230"/>
      <c r="L318" s="230"/>
      <c r="M318" s="230"/>
      <c r="N318" s="230"/>
      <c r="O318" s="110"/>
      <c r="P318" s="285"/>
      <c r="Q318" s="285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5"/>
    </row>
    <row r="319" spans="1:77" ht="15">
      <c r="A319" s="31"/>
      <c r="B319" s="31"/>
      <c r="C319" s="220"/>
      <c r="D319" s="220"/>
      <c r="E319" s="220"/>
      <c r="F319" s="220"/>
      <c r="G319" s="220"/>
      <c r="H319" s="220"/>
      <c r="I319" s="220"/>
      <c r="J319" s="220"/>
      <c r="K319" s="230"/>
      <c r="L319" s="230"/>
      <c r="M319" s="230"/>
      <c r="N319" s="230"/>
      <c r="O319" s="110"/>
      <c r="P319" s="285"/>
      <c r="Q319" s="285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5"/>
    </row>
    <row r="320" spans="1:77" ht="15">
      <c r="A320" s="31"/>
      <c r="B320" s="31"/>
      <c r="C320" s="220"/>
      <c r="D320" s="220"/>
      <c r="E320" s="220"/>
      <c r="F320" s="220"/>
      <c r="G320" s="220"/>
      <c r="H320" s="220"/>
      <c r="I320" s="220"/>
      <c r="J320" s="220"/>
      <c r="K320" s="230"/>
      <c r="L320" s="230"/>
      <c r="M320" s="230"/>
      <c r="N320" s="230"/>
      <c r="O320" s="110"/>
      <c r="P320" s="285"/>
      <c r="Q320" s="285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5"/>
    </row>
    <row r="321" spans="1:77" ht="15">
      <c r="A321" s="31"/>
      <c r="B321" s="31"/>
      <c r="C321" s="220"/>
      <c r="D321" s="220"/>
      <c r="E321" s="220"/>
      <c r="F321" s="220"/>
      <c r="G321" s="220"/>
      <c r="H321" s="220"/>
      <c r="I321" s="220"/>
      <c r="J321" s="220"/>
      <c r="K321" s="230"/>
      <c r="L321" s="230"/>
      <c r="M321" s="230"/>
      <c r="N321" s="230"/>
      <c r="O321" s="110"/>
      <c r="P321" s="285"/>
      <c r="Q321" s="285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5"/>
    </row>
    <row r="322" spans="1:77" ht="15">
      <c r="A322" s="31"/>
      <c r="B322" s="31"/>
      <c r="C322" s="220"/>
      <c r="D322" s="220"/>
      <c r="E322" s="220"/>
      <c r="F322" s="220"/>
      <c r="G322" s="220"/>
      <c r="H322" s="220"/>
      <c r="I322" s="220"/>
      <c r="J322" s="220"/>
      <c r="K322" s="230"/>
      <c r="L322" s="230"/>
      <c r="M322" s="230"/>
      <c r="N322" s="230"/>
      <c r="O322" s="110"/>
      <c r="P322" s="285"/>
      <c r="Q322" s="285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5"/>
    </row>
    <row r="323" spans="1:77" ht="15">
      <c r="A323" s="31"/>
      <c r="B323" s="31"/>
      <c r="C323" s="220"/>
      <c r="D323" s="220"/>
      <c r="E323" s="220"/>
      <c r="F323" s="220"/>
      <c r="G323" s="220"/>
      <c r="H323" s="220"/>
      <c r="I323" s="220"/>
      <c r="J323" s="220"/>
      <c r="K323" s="230"/>
      <c r="L323" s="230"/>
      <c r="M323" s="230"/>
      <c r="N323" s="230"/>
      <c r="O323" s="110"/>
      <c r="P323" s="285"/>
      <c r="Q323" s="285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5"/>
    </row>
    <row r="324" spans="1:77" ht="15">
      <c r="A324" s="31"/>
      <c r="B324" s="31"/>
      <c r="C324" s="220"/>
      <c r="D324" s="220"/>
      <c r="E324" s="220"/>
      <c r="F324" s="220"/>
      <c r="G324" s="220"/>
      <c r="H324" s="220"/>
      <c r="I324" s="220"/>
      <c r="J324" s="220"/>
      <c r="K324" s="230"/>
      <c r="L324" s="230"/>
      <c r="M324" s="230"/>
      <c r="N324" s="230"/>
      <c r="O324" s="110"/>
      <c r="P324" s="285"/>
      <c r="Q324" s="285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5"/>
    </row>
    <row r="325" spans="1:77" ht="25.5">
      <c r="A325" s="31"/>
      <c r="B325" s="26"/>
      <c r="C325" s="402" t="s">
        <v>68</v>
      </c>
      <c r="D325" s="403"/>
      <c r="E325" s="403"/>
      <c r="F325" s="403"/>
      <c r="G325" s="403"/>
      <c r="H325" s="403"/>
      <c r="I325" s="403"/>
      <c r="J325" s="404"/>
      <c r="K325" s="292"/>
      <c r="L325" s="292"/>
      <c r="M325" s="292"/>
      <c r="N325" s="292"/>
      <c r="O325" s="303"/>
      <c r="P325" s="290"/>
      <c r="Q325" s="290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5"/>
    </row>
    <row r="326" spans="1:77" ht="20.100000000000001" customHeight="1">
      <c r="A326" s="31"/>
      <c r="B326" s="26"/>
      <c r="C326" s="423" t="s">
        <v>36</v>
      </c>
      <c r="D326" s="424"/>
      <c r="E326" s="424"/>
      <c r="F326" s="424"/>
      <c r="G326" s="424"/>
      <c r="H326" s="424"/>
      <c r="I326" s="424"/>
      <c r="J326" s="425"/>
      <c r="K326" s="297"/>
      <c r="L326" s="297"/>
      <c r="M326" s="297"/>
      <c r="N326" s="297"/>
      <c r="O326" s="298"/>
      <c r="P326" s="290"/>
      <c r="Q326" s="290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5"/>
    </row>
    <row r="327" spans="1:77" ht="15">
      <c r="A327" s="31"/>
      <c r="B327" s="26"/>
      <c r="C327" s="315"/>
      <c r="D327" s="226"/>
      <c r="E327" s="226"/>
      <c r="F327" s="226"/>
      <c r="G327" s="226"/>
      <c r="H327" s="226"/>
      <c r="I327" s="226"/>
      <c r="J327" s="316"/>
      <c r="K327" s="230"/>
      <c r="L327" s="230"/>
      <c r="M327" s="230"/>
      <c r="N327" s="230"/>
      <c r="O327" s="110"/>
      <c r="P327" s="290"/>
      <c r="Q327" s="290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5"/>
    </row>
    <row r="328" spans="1:77" ht="15">
      <c r="A328" s="31"/>
      <c r="B328" s="26"/>
      <c r="C328" s="307"/>
      <c r="D328" s="231" t="s">
        <v>68</v>
      </c>
      <c r="E328" s="28"/>
      <c r="F328" s="28"/>
      <c r="G328" s="44"/>
      <c r="H328" s="28"/>
      <c r="I328" s="28"/>
      <c r="J328" s="308"/>
      <c r="K328" s="230"/>
      <c r="L328" s="230"/>
      <c r="M328" s="230"/>
      <c r="N328" s="230"/>
      <c r="O328" s="110"/>
      <c r="P328" s="290"/>
      <c r="Q328" s="290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5"/>
    </row>
    <row r="329" spans="1:77" ht="15">
      <c r="A329" s="31"/>
      <c r="B329" s="26"/>
      <c r="C329" s="307"/>
      <c r="D329" s="216" t="s">
        <v>69</v>
      </c>
      <c r="E329" s="28"/>
      <c r="F329" s="28"/>
      <c r="G329" s="28"/>
      <c r="H329" s="28"/>
      <c r="I329" s="28"/>
      <c r="J329" s="308"/>
      <c r="K329" s="230"/>
      <c r="L329" s="230"/>
      <c r="M329" s="230"/>
      <c r="N329" s="230"/>
      <c r="O329" s="110"/>
      <c r="P329" s="290"/>
      <c r="Q329" s="290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5"/>
    </row>
    <row r="330" spans="1:77" ht="15">
      <c r="A330" s="31"/>
      <c r="B330" s="26"/>
      <c r="C330" s="307"/>
      <c r="D330" s="216" t="s">
        <v>99</v>
      </c>
      <c r="E330" s="28"/>
      <c r="F330" s="28"/>
      <c r="G330" s="28"/>
      <c r="H330" s="28"/>
      <c r="I330" s="28"/>
      <c r="J330" s="308"/>
      <c r="K330" s="230"/>
      <c r="L330" s="230"/>
      <c r="M330" s="230"/>
      <c r="N330" s="230"/>
      <c r="O330" s="110"/>
      <c r="P330" s="290"/>
      <c r="Q330" s="290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5"/>
    </row>
    <row r="331" spans="1:77" ht="15">
      <c r="A331" s="31"/>
      <c r="B331" s="26"/>
      <c r="C331" s="307"/>
      <c r="D331" s="216" t="s">
        <v>98</v>
      </c>
      <c r="E331" s="28"/>
      <c r="F331" s="28"/>
      <c r="G331" s="28"/>
      <c r="H331" s="28"/>
      <c r="I331" s="28"/>
      <c r="J331" s="308"/>
      <c r="K331" s="230"/>
      <c r="L331" s="230"/>
      <c r="M331" s="230"/>
      <c r="N331" s="230"/>
      <c r="O331" s="110"/>
      <c r="P331" s="290"/>
      <c r="Q331" s="290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5"/>
    </row>
    <row r="332" spans="1:77" ht="15">
      <c r="A332" s="31"/>
      <c r="B332" s="26"/>
      <c r="C332" s="307"/>
      <c r="D332" s="216" t="s">
        <v>100</v>
      </c>
      <c r="E332" s="28"/>
      <c r="F332" s="28"/>
      <c r="G332" s="28"/>
      <c r="H332" s="28"/>
      <c r="I332" s="28"/>
      <c r="J332" s="308"/>
      <c r="K332" s="230"/>
      <c r="L332" s="230"/>
      <c r="M332" s="230"/>
      <c r="N332" s="230"/>
      <c r="O332" s="110"/>
      <c r="P332" s="290"/>
      <c r="Q332" s="290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5"/>
    </row>
    <row r="333" spans="1:77" ht="15">
      <c r="A333" s="31"/>
      <c r="B333" s="26"/>
      <c r="C333" s="307"/>
      <c r="D333" s="216" t="s">
        <v>101</v>
      </c>
      <c r="E333" s="28"/>
      <c r="F333" s="28"/>
      <c r="G333" s="28"/>
      <c r="H333" s="28"/>
      <c r="I333" s="28"/>
      <c r="J333" s="308"/>
      <c r="K333" s="230"/>
      <c r="L333" s="230"/>
      <c r="M333" s="230"/>
      <c r="N333" s="230"/>
      <c r="O333" s="110"/>
      <c r="P333" s="290"/>
      <c r="Q333" s="290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5"/>
    </row>
    <row r="334" spans="1:77" ht="15">
      <c r="A334" s="31"/>
      <c r="B334" s="26"/>
      <c r="C334" s="307"/>
      <c r="D334" s="217" t="s">
        <v>166</v>
      </c>
      <c r="E334" s="28"/>
      <c r="F334" s="28"/>
      <c r="G334" s="28"/>
      <c r="H334" s="28"/>
      <c r="I334" s="28"/>
      <c r="J334" s="308"/>
      <c r="K334" s="230"/>
      <c r="L334" s="230"/>
      <c r="M334" s="230"/>
      <c r="N334" s="230"/>
      <c r="O334" s="110"/>
      <c r="P334" s="290"/>
      <c r="Q334" s="290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5"/>
    </row>
    <row r="335" spans="1:77" ht="15">
      <c r="A335" s="31"/>
      <c r="B335" s="26"/>
      <c r="C335" s="307"/>
      <c r="D335" s="216" t="s">
        <v>167</v>
      </c>
      <c r="E335" s="28"/>
      <c r="F335" s="28"/>
      <c r="G335" s="28"/>
      <c r="H335" s="28"/>
      <c r="I335" s="28"/>
      <c r="J335" s="308"/>
      <c r="K335" s="230"/>
      <c r="L335" s="230"/>
      <c r="M335" s="230"/>
      <c r="N335" s="230"/>
      <c r="O335" s="110"/>
      <c r="P335" s="290"/>
      <c r="Q335" s="290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5"/>
    </row>
    <row r="336" spans="1:77" ht="15">
      <c r="A336" s="31"/>
      <c r="B336" s="26"/>
      <c r="C336" s="307"/>
      <c r="D336" s="216" t="s">
        <v>102</v>
      </c>
      <c r="E336" s="28"/>
      <c r="F336" s="28"/>
      <c r="G336" s="28"/>
      <c r="H336" s="28"/>
      <c r="I336" s="28"/>
      <c r="J336" s="308"/>
      <c r="K336" s="230"/>
      <c r="L336" s="230"/>
      <c r="M336" s="230"/>
      <c r="N336" s="230"/>
      <c r="O336" s="110"/>
      <c r="P336" s="290"/>
      <c r="Q336" s="290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5"/>
    </row>
    <row r="337" spans="1:77" ht="15">
      <c r="A337" s="31"/>
      <c r="B337" s="26"/>
      <c r="C337" s="307"/>
      <c r="D337" s="216" t="s">
        <v>103</v>
      </c>
      <c r="E337" s="28"/>
      <c r="F337" s="28"/>
      <c r="G337" s="28"/>
      <c r="H337" s="28"/>
      <c r="I337" s="28"/>
      <c r="J337" s="308"/>
      <c r="K337" s="230"/>
      <c r="L337" s="230"/>
      <c r="M337" s="230"/>
      <c r="N337" s="230"/>
      <c r="O337" s="110"/>
      <c r="P337" s="290"/>
      <c r="Q337" s="290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5"/>
    </row>
    <row r="338" spans="1:77" ht="15">
      <c r="A338" s="31"/>
      <c r="B338" s="26"/>
      <c r="C338" s="307"/>
      <c r="D338" s="216"/>
      <c r="E338" s="28"/>
      <c r="F338" s="28"/>
      <c r="G338" s="28"/>
      <c r="H338" s="28"/>
      <c r="I338" s="28"/>
      <c r="J338" s="308"/>
      <c r="K338" s="230"/>
      <c r="L338" s="230"/>
      <c r="M338" s="230"/>
      <c r="N338" s="230"/>
      <c r="O338" s="110"/>
      <c r="P338" s="290"/>
      <c r="Q338" s="290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5"/>
    </row>
    <row r="339" spans="1:77" ht="15">
      <c r="A339" s="31"/>
      <c r="B339" s="26"/>
      <c r="C339" s="307"/>
      <c r="D339" s="215" t="s">
        <v>24</v>
      </c>
      <c r="E339" s="28"/>
      <c r="F339" s="28"/>
      <c r="G339" s="28"/>
      <c r="H339" s="28"/>
      <c r="I339" s="28"/>
      <c r="J339" s="308"/>
      <c r="K339" s="230"/>
      <c r="L339" s="230"/>
      <c r="M339" s="230"/>
      <c r="N339" s="230"/>
      <c r="O339" s="110"/>
      <c r="P339" s="290"/>
      <c r="Q339" s="290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5"/>
    </row>
    <row r="340" spans="1:77" ht="15">
      <c r="A340" s="31"/>
      <c r="B340" s="26"/>
      <c r="C340" s="307"/>
      <c r="D340" s="216" t="s">
        <v>104</v>
      </c>
      <c r="E340" s="28"/>
      <c r="F340" s="28"/>
      <c r="G340" s="28"/>
      <c r="H340" s="28"/>
      <c r="I340" s="28"/>
      <c r="J340" s="308"/>
      <c r="K340" s="230"/>
      <c r="L340" s="230"/>
      <c r="M340" s="230"/>
      <c r="N340" s="230"/>
      <c r="O340" s="110"/>
      <c r="P340" s="290"/>
      <c r="Q340" s="290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5"/>
    </row>
    <row r="341" spans="1:77" ht="15">
      <c r="A341" s="31"/>
      <c r="B341" s="26"/>
      <c r="C341" s="307"/>
      <c r="D341" s="216" t="s">
        <v>70</v>
      </c>
      <c r="E341" s="28"/>
      <c r="F341" s="28"/>
      <c r="G341" s="28"/>
      <c r="H341" s="28"/>
      <c r="I341" s="28"/>
      <c r="J341" s="308"/>
      <c r="K341" s="230"/>
      <c r="L341" s="230"/>
      <c r="M341" s="230"/>
      <c r="N341" s="230"/>
      <c r="O341" s="110"/>
      <c r="P341" s="290"/>
      <c r="Q341" s="290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5"/>
    </row>
    <row r="342" spans="1:77" ht="15">
      <c r="A342" s="31"/>
      <c r="B342" s="26"/>
      <c r="C342" s="307"/>
      <c r="D342" s="216"/>
      <c r="E342" s="28"/>
      <c r="F342" s="28"/>
      <c r="G342" s="28"/>
      <c r="H342" s="28"/>
      <c r="I342" s="28"/>
      <c r="J342" s="308"/>
      <c r="K342" s="230"/>
      <c r="L342" s="230"/>
      <c r="M342" s="230"/>
      <c r="N342" s="230"/>
      <c r="O342" s="110"/>
      <c r="P342" s="290"/>
      <c r="Q342" s="290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5"/>
    </row>
    <row r="343" spans="1:77" ht="15">
      <c r="A343" s="31"/>
      <c r="B343" s="26"/>
      <c r="C343" s="307"/>
      <c r="D343" s="352" t="s">
        <v>165</v>
      </c>
      <c r="E343" s="28"/>
      <c r="F343" s="28"/>
      <c r="G343" s="28"/>
      <c r="H343" s="28"/>
      <c r="I343" s="28"/>
      <c r="J343" s="308"/>
      <c r="K343" s="230"/>
      <c r="L343" s="230"/>
      <c r="M343" s="230"/>
      <c r="N343" s="230"/>
      <c r="O343" s="110"/>
      <c r="P343" s="290"/>
      <c r="Q343" s="290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5"/>
    </row>
    <row r="344" spans="1:77" ht="15">
      <c r="A344" s="31"/>
      <c r="B344" s="26"/>
      <c r="C344" s="324"/>
      <c r="D344" s="325"/>
      <c r="E344" s="325"/>
      <c r="F344" s="325"/>
      <c r="G344" s="325"/>
      <c r="H344" s="325"/>
      <c r="I344" s="325"/>
      <c r="J344" s="326"/>
      <c r="K344" s="230"/>
      <c r="L344" s="230"/>
      <c r="M344" s="230"/>
      <c r="N344" s="230"/>
      <c r="O344" s="110"/>
      <c r="P344" s="290"/>
      <c r="Q344" s="290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5"/>
    </row>
    <row r="345" spans="1:77" ht="15">
      <c r="A345" s="31"/>
      <c r="B345" s="31"/>
      <c r="C345" s="228"/>
      <c r="D345" s="228"/>
      <c r="E345" s="228"/>
      <c r="F345" s="228"/>
      <c r="G345" s="228"/>
      <c r="H345" s="228"/>
      <c r="I345" s="228"/>
      <c r="J345" s="228"/>
      <c r="K345" s="230"/>
      <c r="L345" s="230"/>
      <c r="M345" s="230"/>
      <c r="N345" s="230"/>
      <c r="O345" s="110"/>
      <c r="P345" s="285"/>
      <c r="Q345" s="285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5"/>
    </row>
    <row r="346" spans="1:77" ht="15">
      <c r="A346" s="31"/>
      <c r="B346" s="38"/>
      <c r="C346" s="228"/>
      <c r="D346" s="228"/>
      <c r="E346" s="228"/>
      <c r="F346" s="228"/>
      <c r="G346" s="228"/>
      <c r="H346" s="228"/>
      <c r="I346" s="228"/>
      <c r="J346" s="228"/>
      <c r="K346" s="230"/>
      <c r="L346" s="230"/>
      <c r="M346" s="230"/>
      <c r="N346" s="230"/>
      <c r="O346" s="110"/>
      <c r="P346" s="285"/>
      <c r="Q346" s="285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5"/>
    </row>
    <row r="347" spans="1:77" ht="15">
      <c r="A347" s="31"/>
      <c r="B347" s="38"/>
      <c r="C347" s="228"/>
      <c r="D347" s="228"/>
      <c r="E347" s="228"/>
      <c r="F347" s="228"/>
      <c r="G347" s="228"/>
      <c r="H347" s="228"/>
      <c r="I347" s="228"/>
      <c r="J347" s="228"/>
      <c r="K347" s="230"/>
      <c r="L347" s="230"/>
      <c r="M347" s="230"/>
      <c r="N347" s="230"/>
      <c r="O347" s="110"/>
      <c r="P347" s="285"/>
      <c r="Q347" s="285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5"/>
    </row>
    <row r="348" spans="1:77" ht="15">
      <c r="A348" s="31"/>
      <c r="B348" s="38"/>
      <c r="C348" s="228"/>
      <c r="D348" s="228"/>
      <c r="E348" s="228"/>
      <c r="F348" s="228"/>
      <c r="G348" s="228"/>
      <c r="H348" s="228"/>
      <c r="I348" s="228"/>
      <c r="J348" s="228"/>
      <c r="K348" s="230"/>
      <c r="L348" s="230"/>
      <c r="M348" s="230"/>
      <c r="N348" s="230"/>
      <c r="O348" s="110"/>
      <c r="P348" s="285"/>
      <c r="Q348" s="285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5"/>
    </row>
    <row r="349" spans="1:77" ht="15">
      <c r="A349" s="31"/>
      <c r="B349" s="38"/>
      <c r="C349" s="228"/>
      <c r="D349" s="228"/>
      <c r="E349" s="228"/>
      <c r="F349" s="228"/>
      <c r="G349" s="228"/>
      <c r="H349" s="228"/>
      <c r="I349" s="228"/>
      <c r="J349" s="228"/>
      <c r="K349" s="230"/>
      <c r="L349" s="230"/>
      <c r="M349" s="230"/>
      <c r="N349" s="230"/>
      <c r="O349" s="110"/>
      <c r="P349" s="285"/>
      <c r="Q349" s="285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5"/>
    </row>
    <row r="350" spans="1:77" ht="15">
      <c r="A350" s="31"/>
      <c r="B350" s="38"/>
      <c r="C350" s="228"/>
      <c r="D350" s="228"/>
      <c r="E350" s="228"/>
      <c r="F350" s="228"/>
      <c r="G350" s="228"/>
      <c r="H350" s="228"/>
      <c r="I350" s="228"/>
      <c r="J350" s="228"/>
      <c r="K350" s="230"/>
      <c r="L350" s="230"/>
      <c r="M350" s="230"/>
      <c r="N350" s="230"/>
      <c r="O350" s="110"/>
      <c r="P350" s="285"/>
      <c r="Q350" s="285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5"/>
    </row>
    <row r="351" spans="1:77" ht="15">
      <c r="A351" s="31"/>
      <c r="B351" s="38"/>
      <c r="C351" s="228"/>
      <c r="D351" s="228"/>
      <c r="E351" s="228"/>
      <c r="F351" s="228"/>
      <c r="G351" s="228"/>
      <c r="H351" s="228"/>
      <c r="I351" s="228"/>
      <c r="J351" s="228"/>
      <c r="K351" s="230"/>
      <c r="L351" s="230"/>
      <c r="M351" s="230"/>
      <c r="N351" s="230"/>
      <c r="O351" s="110"/>
      <c r="P351" s="285"/>
      <c r="Q351" s="285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5"/>
    </row>
    <row r="352" spans="1:77" ht="15">
      <c r="A352" s="31"/>
      <c r="B352" s="38"/>
      <c r="C352" s="228"/>
      <c r="D352" s="228"/>
      <c r="E352" s="228"/>
      <c r="F352" s="228"/>
      <c r="G352" s="228"/>
      <c r="H352" s="228"/>
      <c r="I352" s="228"/>
      <c r="J352" s="228"/>
      <c r="K352" s="228"/>
      <c r="L352" s="228"/>
      <c r="M352" s="228"/>
      <c r="N352" s="228"/>
      <c r="O352" s="38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5"/>
    </row>
    <row r="353" spans="1:77" ht="15">
      <c r="A353" s="31"/>
      <c r="B353" s="38"/>
      <c r="C353" s="228"/>
      <c r="D353" s="228"/>
      <c r="E353" s="228"/>
      <c r="F353" s="228"/>
      <c r="G353" s="228"/>
      <c r="H353" s="228"/>
      <c r="I353" s="228"/>
      <c r="J353" s="228"/>
      <c r="K353" s="228"/>
      <c r="L353" s="228"/>
      <c r="M353" s="228"/>
      <c r="N353" s="228"/>
      <c r="O353" s="38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5"/>
    </row>
    <row r="354" spans="1:77" ht="15">
      <c r="A354" s="31"/>
      <c r="B354" s="38"/>
      <c r="C354" s="228"/>
      <c r="D354" s="228"/>
      <c r="E354" s="228"/>
      <c r="F354" s="228"/>
      <c r="G354" s="228"/>
      <c r="H354" s="228"/>
      <c r="I354" s="228"/>
      <c r="J354" s="228"/>
      <c r="K354" s="228"/>
      <c r="L354" s="228"/>
      <c r="M354" s="228"/>
      <c r="N354" s="228"/>
      <c r="O354" s="38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5"/>
    </row>
    <row r="355" spans="1:77" ht="15">
      <c r="A355" s="31"/>
      <c r="B355" s="38"/>
      <c r="C355" s="228"/>
      <c r="D355" s="228"/>
      <c r="E355" s="228"/>
      <c r="F355" s="228"/>
      <c r="G355" s="228"/>
      <c r="H355" s="228"/>
      <c r="I355" s="228"/>
      <c r="J355" s="228"/>
      <c r="K355" s="228"/>
      <c r="L355" s="228"/>
      <c r="M355" s="228"/>
      <c r="N355" s="228"/>
      <c r="O355" s="38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5"/>
    </row>
    <row r="356" spans="1:77" ht="15">
      <c r="A356" s="31"/>
      <c r="B356" s="38"/>
      <c r="C356" s="228"/>
      <c r="D356" s="228"/>
      <c r="E356" s="228"/>
      <c r="F356" s="228"/>
      <c r="G356" s="228"/>
      <c r="H356" s="228"/>
      <c r="I356" s="228"/>
      <c r="J356" s="228"/>
      <c r="K356" s="228"/>
      <c r="L356" s="228"/>
      <c r="M356" s="228"/>
      <c r="N356" s="228"/>
      <c r="O356" s="38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5"/>
    </row>
    <row r="357" spans="1:77" ht="15">
      <c r="A357" s="31"/>
      <c r="B357" s="38"/>
      <c r="C357" s="228"/>
      <c r="D357" s="228"/>
      <c r="E357" s="228"/>
      <c r="F357" s="228"/>
      <c r="G357" s="228"/>
      <c r="H357" s="228"/>
      <c r="I357" s="228"/>
      <c r="J357" s="228"/>
      <c r="K357" s="228"/>
      <c r="L357" s="228"/>
      <c r="M357" s="228"/>
      <c r="N357" s="228"/>
      <c r="O357" s="38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5"/>
    </row>
    <row r="358" spans="1:77" ht="15">
      <c r="A358" s="31"/>
      <c r="B358" s="38"/>
      <c r="C358" s="228"/>
      <c r="D358" s="228"/>
      <c r="E358" s="228"/>
      <c r="F358" s="228"/>
      <c r="G358" s="228"/>
      <c r="H358" s="228"/>
      <c r="I358" s="228"/>
      <c r="J358" s="228"/>
      <c r="K358" s="228"/>
      <c r="L358" s="228"/>
      <c r="M358" s="228"/>
      <c r="N358" s="228"/>
      <c r="O358" s="38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5"/>
    </row>
    <row r="359" spans="1:77" ht="15">
      <c r="A359" s="31"/>
      <c r="B359" s="38"/>
      <c r="C359" s="228"/>
      <c r="D359" s="228"/>
      <c r="E359" s="228"/>
      <c r="F359" s="228"/>
      <c r="G359" s="228"/>
      <c r="H359" s="228"/>
      <c r="I359" s="228"/>
      <c r="J359" s="228"/>
      <c r="K359" s="228"/>
      <c r="L359" s="228"/>
      <c r="M359" s="228"/>
      <c r="N359" s="228"/>
      <c r="O359" s="38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5"/>
    </row>
    <row r="360" spans="1:77" ht="15">
      <c r="A360" s="31"/>
      <c r="B360" s="38"/>
      <c r="C360" s="228"/>
      <c r="D360" s="228"/>
      <c r="E360" s="228"/>
      <c r="F360" s="228"/>
      <c r="G360" s="228"/>
      <c r="H360" s="228"/>
      <c r="I360" s="228"/>
      <c r="J360" s="228"/>
      <c r="K360" s="228"/>
      <c r="L360" s="228"/>
      <c r="M360" s="228"/>
      <c r="N360" s="228"/>
      <c r="O360" s="38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5"/>
    </row>
    <row r="361" spans="1:77" ht="15">
      <c r="A361" s="31"/>
      <c r="B361" s="38"/>
      <c r="C361" s="228"/>
      <c r="D361" s="228"/>
      <c r="E361" s="228"/>
      <c r="F361" s="228"/>
      <c r="G361" s="228"/>
      <c r="H361" s="228"/>
      <c r="I361" s="228"/>
      <c r="J361" s="228"/>
      <c r="K361" s="228"/>
      <c r="L361" s="228"/>
      <c r="M361" s="228"/>
      <c r="N361" s="228"/>
      <c r="O361" s="38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5"/>
    </row>
    <row r="362" spans="1:77" ht="15">
      <c r="A362" s="31"/>
      <c r="B362" s="38"/>
      <c r="C362" s="228"/>
      <c r="D362" s="228"/>
      <c r="E362" s="228"/>
      <c r="F362" s="228"/>
      <c r="G362" s="228"/>
      <c r="H362" s="228"/>
      <c r="I362" s="228"/>
      <c r="J362" s="228"/>
      <c r="K362" s="228"/>
      <c r="L362" s="228"/>
      <c r="M362" s="228"/>
      <c r="N362" s="228"/>
      <c r="O362" s="38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5"/>
    </row>
    <row r="363" spans="1:77" ht="15">
      <c r="A363" s="31"/>
      <c r="B363" s="38"/>
      <c r="C363" s="228"/>
      <c r="D363" s="228"/>
      <c r="E363" s="228"/>
      <c r="F363" s="228"/>
      <c r="G363" s="228"/>
      <c r="H363" s="228"/>
      <c r="I363" s="228"/>
      <c r="J363" s="228"/>
      <c r="K363" s="228"/>
      <c r="L363" s="228"/>
      <c r="M363" s="228"/>
      <c r="N363" s="228"/>
      <c r="O363" s="38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5"/>
    </row>
    <row r="364" spans="1:77" ht="15">
      <c r="A364" s="31"/>
      <c r="B364" s="38"/>
      <c r="C364" s="228"/>
      <c r="D364" s="228"/>
      <c r="E364" s="228"/>
      <c r="F364" s="228"/>
      <c r="G364" s="228"/>
      <c r="H364" s="228"/>
      <c r="I364" s="228"/>
      <c r="J364" s="228"/>
      <c r="K364" s="228"/>
      <c r="L364" s="228"/>
      <c r="M364" s="228"/>
      <c r="N364" s="228"/>
      <c r="O364" s="38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5"/>
    </row>
    <row r="365" spans="1:77" ht="15">
      <c r="A365" s="31"/>
      <c r="B365" s="38"/>
      <c r="C365" s="228"/>
      <c r="D365" s="228"/>
      <c r="E365" s="228"/>
      <c r="F365" s="228"/>
      <c r="G365" s="228"/>
      <c r="H365" s="228"/>
      <c r="I365" s="228"/>
      <c r="J365" s="228"/>
      <c r="K365" s="228"/>
      <c r="L365" s="228"/>
      <c r="M365" s="228"/>
      <c r="N365" s="228"/>
      <c r="O365" s="38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5"/>
    </row>
    <row r="366" spans="1:77" ht="15">
      <c r="A366" s="31"/>
      <c r="B366" s="38"/>
      <c r="C366" s="228"/>
      <c r="D366" s="228"/>
      <c r="E366" s="228"/>
      <c r="F366" s="228"/>
      <c r="G366" s="228"/>
      <c r="H366" s="228"/>
      <c r="I366" s="228"/>
      <c r="J366" s="228"/>
      <c r="K366" s="228"/>
      <c r="L366" s="228"/>
      <c r="M366" s="228"/>
      <c r="N366" s="228"/>
      <c r="O366" s="38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5"/>
    </row>
    <row r="367" spans="1:77" ht="15">
      <c r="A367" s="31"/>
      <c r="B367" s="38"/>
      <c r="C367" s="228"/>
      <c r="D367" s="228"/>
      <c r="E367" s="228"/>
      <c r="F367" s="228"/>
      <c r="G367" s="228"/>
      <c r="H367" s="228"/>
      <c r="I367" s="228"/>
      <c r="J367" s="228"/>
      <c r="K367" s="228"/>
      <c r="L367" s="228"/>
      <c r="M367" s="228"/>
      <c r="N367" s="228"/>
      <c r="O367" s="38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5"/>
    </row>
    <row r="368" spans="1:77" ht="15">
      <c r="A368" s="31"/>
      <c r="B368" s="38"/>
      <c r="C368" s="228"/>
      <c r="D368" s="228"/>
      <c r="E368" s="228"/>
      <c r="F368" s="228"/>
      <c r="G368" s="228"/>
      <c r="H368" s="228"/>
      <c r="I368" s="228"/>
      <c r="J368" s="228"/>
      <c r="K368" s="228"/>
      <c r="L368" s="228"/>
      <c r="M368" s="228"/>
      <c r="N368" s="228"/>
      <c r="O368" s="38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5"/>
    </row>
    <row r="369" spans="1:77" ht="15">
      <c r="A369" s="31"/>
      <c r="B369" s="38"/>
      <c r="C369" s="228"/>
      <c r="D369" s="228"/>
      <c r="E369" s="228"/>
      <c r="F369" s="228"/>
      <c r="G369" s="228"/>
      <c r="H369" s="228"/>
      <c r="I369" s="228"/>
      <c r="J369" s="228"/>
      <c r="K369" s="228"/>
      <c r="L369" s="228"/>
      <c r="M369" s="228"/>
      <c r="N369" s="228"/>
      <c r="O369" s="38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5"/>
    </row>
    <row r="370" spans="1:77" ht="15">
      <c r="A370" s="31"/>
      <c r="B370" s="38"/>
      <c r="C370" s="228"/>
      <c r="D370" s="228"/>
      <c r="E370" s="228"/>
      <c r="F370" s="228"/>
      <c r="G370" s="228"/>
      <c r="H370" s="228"/>
      <c r="I370" s="228"/>
      <c r="J370" s="228"/>
      <c r="K370" s="228"/>
      <c r="L370" s="228"/>
      <c r="M370" s="228"/>
      <c r="N370" s="228"/>
      <c r="O370" s="38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5"/>
    </row>
    <row r="371" spans="1:77" ht="15">
      <c r="A371" s="31"/>
      <c r="B371" s="38"/>
      <c r="C371" s="228"/>
      <c r="D371" s="228"/>
      <c r="E371" s="228"/>
      <c r="F371" s="228"/>
      <c r="G371" s="228"/>
      <c r="H371" s="228"/>
      <c r="I371" s="228"/>
      <c r="J371" s="228"/>
      <c r="K371" s="228"/>
      <c r="L371" s="228"/>
      <c r="M371" s="228"/>
      <c r="N371" s="228"/>
      <c r="O371" s="38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5"/>
    </row>
    <row r="372" spans="1:77" ht="15">
      <c r="A372" s="31"/>
      <c r="B372" s="38"/>
      <c r="C372" s="228"/>
      <c r="D372" s="228"/>
      <c r="E372" s="228"/>
      <c r="F372" s="228"/>
      <c r="G372" s="228"/>
      <c r="H372" s="228"/>
      <c r="I372" s="228"/>
      <c r="J372" s="228"/>
      <c r="K372" s="228"/>
      <c r="L372" s="228"/>
      <c r="M372" s="228"/>
      <c r="N372" s="228"/>
      <c r="O372" s="38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5"/>
    </row>
    <row r="373" spans="1:77" ht="15">
      <c r="A373" s="31"/>
      <c r="B373" s="38"/>
      <c r="C373" s="228"/>
      <c r="D373" s="228"/>
      <c r="E373" s="228"/>
      <c r="F373" s="228"/>
      <c r="G373" s="228"/>
      <c r="H373" s="228"/>
      <c r="I373" s="228"/>
      <c r="J373" s="228"/>
      <c r="K373" s="228"/>
      <c r="L373" s="228"/>
      <c r="M373" s="228"/>
      <c r="N373" s="228"/>
      <c r="O373" s="38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5"/>
    </row>
    <row r="374" spans="1:77" ht="15">
      <c r="A374" s="31"/>
      <c r="B374" s="38"/>
      <c r="C374" s="228"/>
      <c r="D374" s="228"/>
      <c r="E374" s="228"/>
      <c r="F374" s="228"/>
      <c r="G374" s="228"/>
      <c r="H374" s="228"/>
      <c r="I374" s="228"/>
      <c r="J374" s="228"/>
      <c r="K374" s="228"/>
      <c r="L374" s="228"/>
      <c r="M374" s="228"/>
      <c r="N374" s="228"/>
      <c r="O374" s="38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5"/>
    </row>
    <row r="375" spans="1:77" ht="15">
      <c r="A375" s="31"/>
      <c r="B375" s="38"/>
      <c r="C375" s="228"/>
      <c r="D375" s="228"/>
      <c r="E375" s="228"/>
      <c r="F375" s="228"/>
      <c r="G375" s="228"/>
      <c r="H375" s="228"/>
      <c r="I375" s="228"/>
      <c r="J375" s="228"/>
      <c r="K375" s="228"/>
      <c r="L375" s="228"/>
      <c r="M375" s="228"/>
      <c r="N375" s="228"/>
      <c r="O375" s="38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5"/>
    </row>
    <row r="376" spans="1:77" ht="15">
      <c r="A376" s="31"/>
      <c r="B376" s="38"/>
      <c r="C376" s="228"/>
      <c r="D376" s="228"/>
      <c r="E376" s="228"/>
      <c r="F376" s="228"/>
      <c r="G376" s="228"/>
      <c r="H376" s="228"/>
      <c r="I376" s="228"/>
      <c r="J376" s="228"/>
      <c r="K376" s="228"/>
      <c r="L376" s="228"/>
      <c r="M376" s="228"/>
      <c r="N376" s="228"/>
      <c r="O376" s="38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5"/>
    </row>
    <row r="377" spans="1:77" ht="15">
      <c r="A377" s="31"/>
      <c r="B377" s="38"/>
      <c r="C377" s="228"/>
      <c r="D377" s="228"/>
      <c r="E377" s="228"/>
      <c r="F377" s="228"/>
      <c r="G377" s="228"/>
      <c r="H377" s="228"/>
      <c r="I377" s="228"/>
      <c r="J377" s="228"/>
      <c r="K377" s="228"/>
      <c r="L377" s="228"/>
      <c r="M377" s="228"/>
      <c r="N377" s="228"/>
      <c r="O377" s="38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5"/>
    </row>
    <row r="378" spans="1:77" ht="15">
      <c r="A378" s="31"/>
      <c r="B378" s="38"/>
      <c r="C378" s="228"/>
      <c r="D378" s="228"/>
      <c r="E378" s="228"/>
      <c r="F378" s="228"/>
      <c r="G378" s="228"/>
      <c r="H378" s="228"/>
      <c r="I378" s="228"/>
      <c r="J378" s="228"/>
      <c r="K378" s="228"/>
      <c r="L378" s="228"/>
      <c r="M378" s="228"/>
      <c r="N378" s="228"/>
      <c r="O378" s="38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5"/>
    </row>
    <row r="379" spans="1:77" ht="15">
      <c r="A379" s="31"/>
      <c r="B379" s="38"/>
      <c r="C379" s="228"/>
      <c r="D379" s="228"/>
      <c r="E379" s="228"/>
      <c r="F379" s="228"/>
      <c r="G379" s="228"/>
      <c r="H379" s="228"/>
      <c r="I379" s="228"/>
      <c r="J379" s="228"/>
      <c r="K379" s="228"/>
      <c r="L379" s="228"/>
      <c r="M379" s="228"/>
      <c r="N379" s="228"/>
      <c r="O379" s="38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5"/>
    </row>
    <row r="380" spans="1:77" ht="15">
      <c r="A380" s="31"/>
      <c r="B380" s="38"/>
      <c r="C380" s="228"/>
      <c r="D380" s="228"/>
      <c r="E380" s="228"/>
      <c r="F380" s="228"/>
      <c r="G380" s="228"/>
      <c r="H380" s="228"/>
      <c r="I380" s="228"/>
      <c r="J380" s="228"/>
      <c r="K380" s="228"/>
      <c r="L380" s="228"/>
      <c r="M380" s="228"/>
      <c r="N380" s="228"/>
      <c r="O380" s="38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5"/>
    </row>
    <row r="381" spans="1:77" ht="15">
      <c r="A381" s="31"/>
      <c r="B381" s="38"/>
      <c r="C381" s="228"/>
      <c r="D381" s="228"/>
      <c r="E381" s="228"/>
      <c r="F381" s="228"/>
      <c r="G381" s="228"/>
      <c r="H381" s="228"/>
      <c r="I381" s="228"/>
      <c r="J381" s="228"/>
      <c r="K381" s="228"/>
      <c r="L381" s="228"/>
      <c r="M381" s="228"/>
      <c r="N381" s="228"/>
      <c r="O381" s="38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5"/>
    </row>
    <row r="382" spans="1:77" ht="15">
      <c r="A382" s="31"/>
      <c r="B382" s="38"/>
      <c r="C382" s="228"/>
      <c r="D382" s="228"/>
      <c r="E382" s="228"/>
      <c r="F382" s="228"/>
      <c r="G382" s="228"/>
      <c r="H382" s="228"/>
      <c r="I382" s="228"/>
      <c r="J382" s="228"/>
      <c r="K382" s="228"/>
      <c r="L382" s="228"/>
      <c r="M382" s="228"/>
      <c r="N382" s="228"/>
      <c r="O382" s="38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5"/>
    </row>
    <row r="383" spans="1:77" ht="15">
      <c r="A383" s="31"/>
      <c r="B383" s="38"/>
      <c r="C383" s="228"/>
      <c r="D383" s="228"/>
      <c r="E383" s="228"/>
      <c r="F383" s="228"/>
      <c r="G383" s="228"/>
      <c r="H383" s="228"/>
      <c r="I383" s="228"/>
      <c r="J383" s="228"/>
      <c r="K383" s="228"/>
      <c r="L383" s="228"/>
      <c r="M383" s="228"/>
      <c r="N383" s="228"/>
      <c r="O383" s="38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5"/>
    </row>
    <row r="384" spans="1:77" ht="15">
      <c r="A384" s="31"/>
      <c r="B384" s="38"/>
      <c r="C384" s="228"/>
      <c r="D384" s="228"/>
      <c r="E384" s="228"/>
      <c r="F384" s="228"/>
      <c r="G384" s="228"/>
      <c r="H384" s="228"/>
      <c r="I384" s="228"/>
      <c r="J384" s="228"/>
      <c r="K384" s="228"/>
      <c r="L384" s="228"/>
      <c r="M384" s="228"/>
      <c r="N384" s="228"/>
      <c r="O384" s="38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5"/>
    </row>
    <row r="385" spans="1:77" ht="15">
      <c r="A385" s="31"/>
      <c r="B385" s="38"/>
      <c r="C385" s="228"/>
      <c r="D385" s="228"/>
      <c r="E385" s="228"/>
      <c r="F385" s="228"/>
      <c r="G385" s="228"/>
      <c r="H385" s="228"/>
      <c r="I385" s="228"/>
      <c r="J385" s="228"/>
      <c r="K385" s="228"/>
      <c r="L385" s="228"/>
      <c r="M385" s="228"/>
      <c r="N385" s="228"/>
      <c r="O385" s="38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5"/>
    </row>
    <row r="386" spans="1:77" ht="15">
      <c r="A386" s="31"/>
      <c r="B386" s="38"/>
      <c r="C386" s="228"/>
      <c r="D386" s="228"/>
      <c r="E386" s="228"/>
      <c r="F386" s="228"/>
      <c r="G386" s="228"/>
      <c r="H386" s="228"/>
      <c r="I386" s="228"/>
      <c r="J386" s="228"/>
      <c r="K386" s="228"/>
      <c r="L386" s="228"/>
      <c r="M386" s="228"/>
      <c r="N386" s="228"/>
      <c r="O386" s="38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5"/>
    </row>
    <row r="387" spans="1:77" ht="15">
      <c r="A387" s="31"/>
      <c r="B387" s="38"/>
      <c r="C387" s="228"/>
      <c r="D387" s="228"/>
      <c r="E387" s="228"/>
      <c r="F387" s="228"/>
      <c r="G387" s="228"/>
      <c r="H387" s="228"/>
      <c r="I387" s="228"/>
      <c r="J387" s="228"/>
      <c r="K387" s="228"/>
      <c r="L387" s="228"/>
      <c r="M387" s="228"/>
      <c r="N387" s="228"/>
      <c r="O387" s="38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5"/>
    </row>
    <row r="388" spans="1:77" ht="15">
      <c r="A388" s="31"/>
      <c r="B388" s="38"/>
      <c r="C388" s="228"/>
      <c r="D388" s="228"/>
      <c r="E388" s="228"/>
      <c r="F388" s="228"/>
      <c r="G388" s="228"/>
      <c r="H388" s="228"/>
      <c r="I388" s="228"/>
      <c r="J388" s="228"/>
      <c r="K388" s="228"/>
      <c r="L388" s="228"/>
      <c r="M388" s="228"/>
      <c r="N388" s="228"/>
      <c r="O388" s="38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5"/>
    </row>
    <row r="389" spans="1:77" ht="15">
      <c r="A389" s="31"/>
      <c r="B389" s="38"/>
      <c r="C389" s="228"/>
      <c r="D389" s="228"/>
      <c r="E389" s="228"/>
      <c r="F389" s="228"/>
      <c r="G389" s="228"/>
      <c r="H389" s="228"/>
      <c r="I389" s="228"/>
      <c r="J389" s="228"/>
      <c r="K389" s="228"/>
      <c r="L389" s="228"/>
      <c r="M389" s="228"/>
      <c r="N389" s="228"/>
      <c r="O389" s="38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5"/>
    </row>
    <row r="390" spans="1:77" ht="15">
      <c r="A390" s="31"/>
      <c r="B390" s="38"/>
      <c r="C390" s="228"/>
      <c r="D390" s="228"/>
      <c r="E390" s="228"/>
      <c r="F390" s="228"/>
      <c r="G390" s="228"/>
      <c r="H390" s="228"/>
      <c r="I390" s="228"/>
      <c r="J390" s="228"/>
      <c r="K390" s="228"/>
      <c r="L390" s="228"/>
      <c r="M390" s="228"/>
      <c r="N390" s="228"/>
      <c r="O390" s="38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5"/>
    </row>
    <row r="391" spans="1:77" ht="15">
      <c r="A391" s="31"/>
      <c r="B391" s="38"/>
      <c r="C391" s="228"/>
      <c r="D391" s="228"/>
      <c r="E391" s="228"/>
      <c r="F391" s="228"/>
      <c r="G391" s="228"/>
      <c r="H391" s="228"/>
      <c r="I391" s="228"/>
      <c r="J391" s="228"/>
      <c r="K391" s="228"/>
      <c r="L391" s="228"/>
      <c r="M391" s="228"/>
      <c r="N391" s="228"/>
      <c r="O391" s="38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5"/>
    </row>
    <row r="392" spans="1:77" ht="15">
      <c r="A392" s="31"/>
      <c r="B392" s="38"/>
      <c r="C392" s="228"/>
      <c r="D392" s="228"/>
      <c r="E392" s="228"/>
      <c r="F392" s="228"/>
      <c r="G392" s="228"/>
      <c r="H392" s="228"/>
      <c r="I392" s="228"/>
      <c r="J392" s="228"/>
      <c r="K392" s="228"/>
      <c r="L392" s="228"/>
      <c r="M392" s="228"/>
      <c r="N392" s="228"/>
      <c r="O392" s="38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5"/>
    </row>
    <row r="393" spans="1:77" ht="15">
      <c r="A393" s="31"/>
      <c r="B393" s="38"/>
      <c r="C393" s="228"/>
      <c r="D393" s="228"/>
      <c r="E393" s="228"/>
      <c r="F393" s="228"/>
      <c r="G393" s="228"/>
      <c r="H393" s="228"/>
      <c r="I393" s="228"/>
      <c r="J393" s="228"/>
      <c r="K393" s="228"/>
      <c r="L393" s="228"/>
      <c r="M393" s="228"/>
      <c r="N393" s="228"/>
      <c r="O393" s="38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5"/>
    </row>
    <row r="394" spans="1:77" ht="15">
      <c r="A394" s="31"/>
      <c r="B394" s="38"/>
      <c r="C394" s="228"/>
      <c r="D394" s="228"/>
      <c r="E394" s="228"/>
      <c r="F394" s="228"/>
      <c r="G394" s="228"/>
      <c r="H394" s="228"/>
      <c r="I394" s="228"/>
      <c r="J394" s="228"/>
      <c r="K394" s="228"/>
      <c r="L394" s="228"/>
      <c r="M394" s="228"/>
      <c r="N394" s="228"/>
      <c r="O394" s="38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5"/>
    </row>
    <row r="395" spans="1:77" ht="15">
      <c r="A395" s="31"/>
      <c r="B395" s="38"/>
      <c r="C395" s="228"/>
      <c r="D395" s="228"/>
      <c r="E395" s="228"/>
      <c r="F395" s="228"/>
      <c r="G395" s="228"/>
      <c r="H395" s="228"/>
      <c r="I395" s="228"/>
      <c r="J395" s="228"/>
      <c r="K395" s="228"/>
      <c r="L395" s="228"/>
      <c r="M395" s="228"/>
      <c r="N395" s="228"/>
      <c r="O395" s="38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5"/>
    </row>
    <row r="396" spans="1:77" ht="15">
      <c r="A396" s="31"/>
      <c r="B396" s="38"/>
      <c r="C396" s="228"/>
      <c r="D396" s="228"/>
      <c r="E396" s="228"/>
      <c r="F396" s="228"/>
      <c r="G396" s="228"/>
      <c r="H396" s="228"/>
      <c r="I396" s="228"/>
      <c r="J396" s="228"/>
      <c r="K396" s="228"/>
      <c r="L396" s="228"/>
      <c r="M396" s="228"/>
      <c r="N396" s="228"/>
      <c r="O396" s="38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5"/>
    </row>
    <row r="397" spans="1:77" ht="15">
      <c r="A397" s="31"/>
      <c r="B397" s="38"/>
      <c r="C397" s="228"/>
      <c r="D397" s="228"/>
      <c r="E397" s="228"/>
      <c r="F397" s="228"/>
      <c r="G397" s="228"/>
      <c r="H397" s="228"/>
      <c r="I397" s="228"/>
      <c r="J397" s="228"/>
      <c r="K397" s="228"/>
      <c r="L397" s="228"/>
      <c r="M397" s="228"/>
      <c r="N397" s="228"/>
      <c r="O397" s="38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5"/>
    </row>
    <row r="398" spans="1:77" ht="15">
      <c r="A398" s="31"/>
      <c r="B398" s="38"/>
      <c r="C398" s="228"/>
      <c r="D398" s="228"/>
      <c r="E398" s="228"/>
      <c r="F398" s="228"/>
      <c r="G398" s="228"/>
      <c r="H398" s="228"/>
      <c r="I398" s="228"/>
      <c r="J398" s="228"/>
      <c r="K398" s="228"/>
      <c r="L398" s="228"/>
      <c r="M398" s="228"/>
      <c r="N398" s="228"/>
      <c r="O398" s="38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5"/>
    </row>
    <row r="399" spans="1:77" ht="15">
      <c r="A399" s="31"/>
      <c r="B399" s="38"/>
      <c r="C399" s="228"/>
      <c r="D399" s="228"/>
      <c r="E399" s="228"/>
      <c r="F399" s="228"/>
      <c r="G399" s="228"/>
      <c r="H399" s="228"/>
      <c r="I399" s="228"/>
      <c r="J399" s="228"/>
      <c r="K399" s="228"/>
      <c r="L399" s="228"/>
      <c r="M399" s="228"/>
      <c r="N399" s="228"/>
      <c r="O399" s="38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5"/>
    </row>
    <row r="400" spans="1:77" ht="15">
      <c r="A400" s="31"/>
      <c r="B400" s="38"/>
      <c r="C400" s="228"/>
      <c r="D400" s="228"/>
      <c r="E400" s="228"/>
      <c r="F400" s="228"/>
      <c r="G400" s="228"/>
      <c r="H400" s="228"/>
      <c r="I400" s="228"/>
      <c r="J400" s="228"/>
      <c r="K400" s="228"/>
      <c r="L400" s="228"/>
      <c r="M400" s="228"/>
      <c r="N400" s="228"/>
      <c r="O400" s="38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5"/>
    </row>
    <row r="401" spans="1:77" ht="15">
      <c r="A401" s="31"/>
      <c r="B401" s="38"/>
      <c r="C401" s="228"/>
      <c r="D401" s="228"/>
      <c r="E401" s="228"/>
      <c r="F401" s="228"/>
      <c r="G401" s="228"/>
      <c r="H401" s="228"/>
      <c r="I401" s="228"/>
      <c r="J401" s="228"/>
      <c r="K401" s="228"/>
      <c r="L401" s="228"/>
      <c r="M401" s="228"/>
      <c r="N401" s="228"/>
      <c r="O401" s="38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5"/>
    </row>
    <row r="402" spans="1:77" ht="15">
      <c r="A402" s="31"/>
      <c r="B402" s="38"/>
      <c r="C402" s="228"/>
      <c r="D402" s="228"/>
      <c r="E402" s="228"/>
      <c r="F402" s="228"/>
      <c r="G402" s="228"/>
      <c r="H402" s="228"/>
      <c r="I402" s="228"/>
      <c r="J402" s="228"/>
      <c r="K402" s="228"/>
      <c r="L402" s="228"/>
      <c r="M402" s="228"/>
      <c r="N402" s="228"/>
      <c r="O402" s="38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5"/>
    </row>
    <row r="403" spans="1:77" ht="15">
      <c r="A403" s="31"/>
      <c r="B403" s="38"/>
      <c r="C403" s="228"/>
      <c r="D403" s="228"/>
      <c r="E403" s="228"/>
      <c r="F403" s="228"/>
      <c r="G403" s="228"/>
      <c r="H403" s="228"/>
      <c r="I403" s="228"/>
      <c r="J403" s="228"/>
      <c r="K403" s="228"/>
      <c r="L403" s="228"/>
      <c r="M403" s="228"/>
      <c r="N403" s="228"/>
      <c r="O403" s="38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5"/>
    </row>
    <row r="404" spans="1:77" ht="15">
      <c r="A404" s="31"/>
      <c r="B404" s="38"/>
      <c r="C404" s="228"/>
      <c r="D404" s="228"/>
      <c r="E404" s="228"/>
      <c r="F404" s="228"/>
      <c r="G404" s="228"/>
      <c r="H404" s="228"/>
      <c r="I404" s="228"/>
      <c r="J404" s="228"/>
      <c r="K404" s="228"/>
      <c r="L404" s="228"/>
      <c r="M404" s="228"/>
      <c r="N404" s="228"/>
      <c r="O404" s="38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5"/>
    </row>
    <row r="405" spans="1:77" ht="15">
      <c r="A405" s="31"/>
      <c r="B405" s="38"/>
      <c r="C405" s="228"/>
      <c r="D405" s="228"/>
      <c r="E405" s="228"/>
      <c r="F405" s="228"/>
      <c r="G405" s="228"/>
      <c r="H405" s="228"/>
      <c r="I405" s="228"/>
      <c r="J405" s="228"/>
      <c r="K405" s="228"/>
      <c r="L405" s="228"/>
      <c r="M405" s="228"/>
      <c r="N405" s="228"/>
      <c r="O405" s="38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5"/>
    </row>
    <row r="406" spans="1:77" ht="15">
      <c r="A406" s="31"/>
      <c r="B406" s="38"/>
      <c r="C406" s="228"/>
      <c r="D406" s="228"/>
      <c r="E406" s="228"/>
      <c r="F406" s="228"/>
      <c r="G406" s="228"/>
      <c r="H406" s="228"/>
      <c r="I406" s="228"/>
      <c r="J406" s="228"/>
      <c r="K406" s="228"/>
      <c r="L406" s="228"/>
      <c r="M406" s="228"/>
      <c r="N406" s="228"/>
      <c r="O406" s="38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5"/>
    </row>
    <row r="407" spans="1:77" ht="15">
      <c r="A407" s="31"/>
      <c r="B407" s="38"/>
      <c r="C407" s="228"/>
      <c r="D407" s="228"/>
      <c r="E407" s="228"/>
      <c r="F407" s="228"/>
      <c r="G407" s="228"/>
      <c r="H407" s="228"/>
      <c r="I407" s="228"/>
      <c r="J407" s="228"/>
      <c r="K407" s="228"/>
      <c r="L407" s="228"/>
      <c r="M407" s="228"/>
      <c r="N407" s="228"/>
      <c r="O407" s="38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5"/>
    </row>
    <row r="408" spans="1:77" ht="15">
      <c r="A408" s="31"/>
      <c r="B408" s="38"/>
      <c r="C408" s="228"/>
      <c r="D408" s="228"/>
      <c r="E408" s="228"/>
      <c r="F408" s="228"/>
      <c r="G408" s="228"/>
      <c r="H408" s="228"/>
      <c r="I408" s="228"/>
      <c r="J408" s="228"/>
      <c r="K408" s="228"/>
      <c r="L408" s="228"/>
      <c r="M408" s="228"/>
      <c r="N408" s="228"/>
      <c r="O408" s="38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5"/>
    </row>
    <row r="409" spans="1:77" ht="15">
      <c r="A409" s="31"/>
      <c r="B409" s="38"/>
      <c r="C409" s="228"/>
      <c r="D409" s="228"/>
      <c r="E409" s="228"/>
      <c r="F409" s="228"/>
      <c r="G409" s="228"/>
      <c r="H409" s="228"/>
      <c r="I409" s="228"/>
      <c r="J409" s="228"/>
      <c r="K409" s="228"/>
      <c r="L409" s="228"/>
      <c r="M409" s="228"/>
      <c r="N409" s="228"/>
      <c r="O409" s="38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5"/>
    </row>
    <row r="410" spans="1:77" ht="15">
      <c r="A410" s="31"/>
      <c r="B410" s="38"/>
      <c r="C410" s="228"/>
      <c r="D410" s="228"/>
      <c r="E410" s="228"/>
      <c r="F410" s="228"/>
      <c r="G410" s="228"/>
      <c r="H410" s="228"/>
      <c r="I410" s="228"/>
      <c r="J410" s="228"/>
      <c r="K410" s="228"/>
      <c r="L410" s="228"/>
      <c r="M410" s="228"/>
      <c r="N410" s="228"/>
      <c r="O410" s="38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5"/>
    </row>
    <row r="411" spans="1:77" ht="15">
      <c r="A411" s="31"/>
      <c r="B411" s="38"/>
      <c r="C411" s="228"/>
      <c r="D411" s="228"/>
      <c r="E411" s="228"/>
      <c r="F411" s="228"/>
      <c r="G411" s="228"/>
      <c r="H411" s="228"/>
      <c r="I411" s="228"/>
      <c r="J411" s="228"/>
      <c r="K411" s="228"/>
      <c r="L411" s="228"/>
      <c r="M411" s="228"/>
      <c r="N411" s="228"/>
      <c r="O411" s="38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5"/>
    </row>
    <row r="412" spans="1:77" ht="15">
      <c r="A412" s="31"/>
      <c r="B412" s="38"/>
      <c r="C412" s="228"/>
      <c r="D412" s="228"/>
      <c r="E412" s="228"/>
      <c r="F412" s="228"/>
      <c r="G412" s="228"/>
      <c r="H412" s="228"/>
      <c r="I412" s="228"/>
      <c r="J412" s="228"/>
      <c r="K412" s="228"/>
      <c r="L412" s="228"/>
      <c r="M412" s="228"/>
      <c r="N412" s="228"/>
      <c r="O412" s="38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5"/>
    </row>
    <row r="413" spans="1:77" ht="15">
      <c r="A413" s="31"/>
      <c r="B413" s="38"/>
      <c r="C413" s="228"/>
      <c r="D413" s="228"/>
      <c r="E413" s="228"/>
      <c r="F413" s="228"/>
      <c r="G413" s="228"/>
      <c r="H413" s="228"/>
      <c r="I413" s="228"/>
      <c r="J413" s="228"/>
      <c r="K413" s="228"/>
      <c r="L413" s="228"/>
      <c r="M413" s="228"/>
      <c r="N413" s="228"/>
      <c r="O413" s="38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5"/>
    </row>
    <row r="414" spans="1:77" ht="15">
      <c r="A414" s="31"/>
      <c r="B414" s="38"/>
      <c r="C414" s="228"/>
      <c r="D414" s="228"/>
      <c r="E414" s="228"/>
      <c r="F414" s="228"/>
      <c r="G414" s="228"/>
      <c r="H414" s="228"/>
      <c r="I414" s="228"/>
      <c r="J414" s="228"/>
      <c r="K414" s="228"/>
      <c r="L414" s="228"/>
      <c r="M414" s="228"/>
      <c r="N414" s="228"/>
      <c r="O414" s="38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5"/>
    </row>
    <row r="415" spans="1:77" ht="15">
      <c r="A415" s="31"/>
      <c r="B415" s="38"/>
      <c r="C415" s="228"/>
      <c r="D415" s="228"/>
      <c r="E415" s="228"/>
      <c r="F415" s="228"/>
      <c r="G415" s="228"/>
      <c r="H415" s="228"/>
      <c r="I415" s="228"/>
      <c r="J415" s="228"/>
      <c r="K415" s="228"/>
      <c r="L415" s="228"/>
      <c r="M415" s="228"/>
      <c r="N415" s="228"/>
      <c r="O415" s="38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5"/>
    </row>
    <row r="416" spans="1:77" ht="15">
      <c r="A416" s="31"/>
      <c r="B416" s="38"/>
      <c r="C416" s="228"/>
      <c r="D416" s="228"/>
      <c r="E416" s="228"/>
      <c r="F416" s="228"/>
      <c r="G416" s="228"/>
      <c r="H416" s="228"/>
      <c r="I416" s="228"/>
      <c r="J416" s="228"/>
      <c r="K416" s="228"/>
      <c r="L416" s="228"/>
      <c r="M416" s="228"/>
      <c r="N416" s="228"/>
      <c r="O416" s="38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5"/>
    </row>
    <row r="417" spans="1:77" ht="15">
      <c r="A417" s="31"/>
      <c r="B417" s="38"/>
      <c r="C417" s="228"/>
      <c r="D417" s="228"/>
      <c r="E417" s="228"/>
      <c r="F417" s="228"/>
      <c r="G417" s="228"/>
      <c r="H417" s="228"/>
      <c r="I417" s="228"/>
      <c r="J417" s="228"/>
      <c r="K417" s="228"/>
      <c r="L417" s="228"/>
      <c r="M417" s="228"/>
      <c r="N417" s="228"/>
      <c r="O417" s="38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5"/>
    </row>
    <row r="418" spans="1:77" ht="15">
      <c r="A418" s="31"/>
      <c r="B418" s="38"/>
      <c r="C418" s="228"/>
      <c r="D418" s="228"/>
      <c r="E418" s="228"/>
      <c r="F418" s="228"/>
      <c r="G418" s="228"/>
      <c r="H418" s="228"/>
      <c r="I418" s="228"/>
      <c r="J418" s="228"/>
      <c r="K418" s="228"/>
      <c r="L418" s="228"/>
      <c r="M418" s="228"/>
      <c r="N418" s="228"/>
      <c r="O418" s="38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5"/>
    </row>
    <row r="419" spans="1:77" ht="15">
      <c r="A419" s="31"/>
      <c r="B419" s="38"/>
      <c r="C419" s="228"/>
      <c r="D419" s="228"/>
      <c r="E419" s="228"/>
      <c r="F419" s="228"/>
      <c r="G419" s="228"/>
      <c r="H419" s="228"/>
      <c r="I419" s="228"/>
      <c r="J419" s="228"/>
      <c r="K419" s="228"/>
      <c r="L419" s="228"/>
      <c r="M419" s="228"/>
      <c r="N419" s="228"/>
      <c r="O419" s="38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5"/>
    </row>
    <row r="420" spans="1:77" ht="15">
      <c r="A420" s="31"/>
      <c r="B420" s="38"/>
      <c r="C420" s="228"/>
      <c r="D420" s="228"/>
      <c r="E420" s="228"/>
      <c r="F420" s="228"/>
      <c r="G420" s="228"/>
      <c r="H420" s="228"/>
      <c r="I420" s="228"/>
      <c r="J420" s="228"/>
      <c r="K420" s="228"/>
      <c r="L420" s="228"/>
      <c r="M420" s="228"/>
      <c r="N420" s="228"/>
      <c r="O420" s="38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5"/>
    </row>
    <row r="421" spans="1:77" ht="15">
      <c r="A421" s="31"/>
      <c r="B421" s="38"/>
      <c r="C421" s="228"/>
      <c r="D421" s="228"/>
      <c r="E421" s="228"/>
      <c r="F421" s="228"/>
      <c r="G421" s="228"/>
      <c r="H421" s="228"/>
      <c r="I421" s="228"/>
      <c r="J421" s="228"/>
      <c r="K421" s="228"/>
      <c r="L421" s="228"/>
      <c r="M421" s="228"/>
      <c r="N421" s="228"/>
      <c r="O421" s="38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5"/>
    </row>
    <row r="422" spans="1:77" ht="15">
      <c r="A422" s="31"/>
      <c r="B422" s="38"/>
      <c r="C422" s="228"/>
      <c r="D422" s="228"/>
      <c r="E422" s="228"/>
      <c r="F422" s="228"/>
      <c r="G422" s="228"/>
      <c r="H422" s="228"/>
      <c r="I422" s="228"/>
      <c r="J422" s="228"/>
      <c r="K422" s="228"/>
      <c r="L422" s="228"/>
      <c r="M422" s="228"/>
      <c r="N422" s="228"/>
      <c r="O422" s="38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5"/>
    </row>
    <row r="423" spans="1:77" ht="15">
      <c r="A423" s="31"/>
      <c r="B423" s="38"/>
      <c r="C423" s="228"/>
      <c r="D423" s="228"/>
      <c r="E423" s="228"/>
      <c r="F423" s="228"/>
      <c r="G423" s="228"/>
      <c r="H423" s="228"/>
      <c r="I423" s="228"/>
      <c r="J423" s="228"/>
      <c r="K423" s="228"/>
      <c r="L423" s="228"/>
      <c r="M423" s="228"/>
      <c r="N423" s="228"/>
      <c r="O423" s="38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5"/>
    </row>
    <row r="424" spans="1:77" ht="15">
      <c r="A424" s="31"/>
      <c r="B424" s="38"/>
      <c r="C424" s="228"/>
      <c r="D424" s="228"/>
      <c r="E424" s="228"/>
      <c r="F424" s="228"/>
      <c r="G424" s="228"/>
      <c r="H424" s="228"/>
      <c r="I424" s="228"/>
      <c r="J424" s="228"/>
      <c r="K424" s="228"/>
      <c r="L424" s="228"/>
      <c r="M424" s="228"/>
      <c r="N424" s="228"/>
      <c r="O424" s="38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5"/>
    </row>
    <row r="425" spans="1:77" ht="15">
      <c r="A425" s="31"/>
      <c r="B425" s="38"/>
      <c r="C425" s="228"/>
      <c r="D425" s="228"/>
      <c r="E425" s="228"/>
      <c r="F425" s="228"/>
      <c r="G425" s="228"/>
      <c r="H425" s="228"/>
      <c r="I425" s="228"/>
      <c r="J425" s="228"/>
      <c r="K425" s="228"/>
      <c r="L425" s="228"/>
      <c r="M425" s="228"/>
      <c r="N425" s="228"/>
      <c r="O425" s="38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5"/>
    </row>
    <row r="426" spans="1:77" ht="28.5" customHeight="1" thickBot="1">
      <c r="A426" s="31"/>
      <c r="B426" s="38"/>
      <c r="C426" s="426" t="s">
        <v>168</v>
      </c>
      <c r="D426" s="427"/>
      <c r="E426" s="427"/>
      <c r="F426" s="427"/>
      <c r="G426" s="427"/>
      <c r="H426" s="427"/>
      <c r="I426" s="427"/>
      <c r="J426" s="428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5"/>
    </row>
    <row r="427" spans="1:77" ht="15.75" thickTop="1">
      <c r="A427" s="31"/>
      <c r="B427" s="38"/>
      <c r="C427" s="307"/>
      <c r="D427" s="28"/>
      <c r="E427" s="28"/>
      <c r="F427" s="28"/>
      <c r="G427" s="28"/>
      <c r="H427" s="28"/>
      <c r="I427" s="28"/>
      <c r="J427" s="308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5"/>
    </row>
    <row r="428" spans="1:77" ht="26.25">
      <c r="A428" s="31"/>
      <c r="B428" s="38"/>
      <c r="C428" s="307"/>
      <c r="D428" s="364" t="s">
        <v>169</v>
      </c>
      <c r="E428" s="353"/>
      <c r="F428" s="354"/>
      <c r="G428" s="355"/>
      <c r="H428" s="354"/>
      <c r="I428" s="354"/>
      <c r="J428" s="361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5"/>
    </row>
    <row r="429" spans="1:77" ht="6" customHeight="1">
      <c r="A429" s="31"/>
      <c r="B429" s="38"/>
      <c r="C429" s="307"/>
      <c r="D429" s="327"/>
      <c r="E429" s="362"/>
      <c r="F429" s="327"/>
      <c r="G429" s="327"/>
      <c r="H429" s="327"/>
      <c r="I429" s="327"/>
      <c r="J429" s="348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5"/>
    </row>
    <row r="430" spans="1:77" ht="17.25">
      <c r="A430" s="31"/>
      <c r="B430" s="38"/>
      <c r="C430" s="307"/>
      <c r="D430" s="360" t="s">
        <v>170</v>
      </c>
      <c r="E430" s="362"/>
      <c r="F430" s="327"/>
      <c r="G430" s="327"/>
      <c r="H430" s="327"/>
      <c r="I430" s="327"/>
      <c r="J430" s="348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5"/>
    </row>
    <row r="431" spans="1:77" ht="7.5" customHeight="1">
      <c r="A431" s="31"/>
      <c r="B431" s="38"/>
      <c r="C431" s="307"/>
      <c r="D431" s="327"/>
      <c r="E431" s="362"/>
      <c r="F431" s="327"/>
      <c r="G431" s="327"/>
      <c r="H431" s="327"/>
      <c r="I431" s="327"/>
      <c r="J431" s="348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5"/>
    </row>
    <row r="432" spans="1:77" ht="17.25">
      <c r="A432" s="31"/>
      <c r="B432" s="38"/>
      <c r="C432" s="307"/>
      <c r="D432" s="356" t="s">
        <v>172</v>
      </c>
      <c r="E432" s="362"/>
      <c r="F432" s="327"/>
      <c r="G432" s="327"/>
      <c r="H432" s="327"/>
      <c r="I432" s="327"/>
      <c r="J432" s="348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5"/>
    </row>
    <row r="433" spans="1:77" ht="17.25">
      <c r="A433" s="31"/>
      <c r="B433" s="38"/>
      <c r="C433" s="307"/>
      <c r="D433" s="356" t="s">
        <v>77</v>
      </c>
      <c r="E433" s="362"/>
      <c r="F433" s="327"/>
      <c r="G433" s="327"/>
      <c r="H433" s="327"/>
      <c r="I433" s="327"/>
      <c r="J433" s="348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5"/>
    </row>
    <row r="434" spans="1:77" ht="17.25">
      <c r="A434" s="31"/>
      <c r="B434" s="38"/>
      <c r="C434" s="307"/>
      <c r="D434" s="356" t="s">
        <v>171</v>
      </c>
      <c r="E434" s="362"/>
      <c r="F434" s="327"/>
      <c r="G434" s="327"/>
      <c r="H434" s="327"/>
      <c r="I434" s="327"/>
      <c r="J434" s="348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5"/>
    </row>
    <row r="435" spans="1:77" ht="17.25">
      <c r="A435" s="31"/>
      <c r="B435" s="38"/>
      <c r="C435" s="307"/>
      <c r="D435" s="356" t="s">
        <v>173</v>
      </c>
      <c r="E435" s="362"/>
      <c r="F435" s="327"/>
      <c r="G435" s="327"/>
      <c r="H435" s="327"/>
      <c r="I435" s="327"/>
      <c r="J435" s="348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5"/>
    </row>
    <row r="436" spans="1:77" ht="17.25">
      <c r="A436" s="31"/>
      <c r="B436" s="38"/>
      <c r="C436" s="307"/>
      <c r="D436" s="357" t="s">
        <v>84</v>
      </c>
      <c r="E436" s="362"/>
      <c r="F436" s="358"/>
      <c r="G436" s="358"/>
      <c r="H436" s="327"/>
      <c r="I436" s="327"/>
      <c r="J436" s="348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5"/>
    </row>
    <row r="437" spans="1:77" ht="17.25">
      <c r="A437" s="31"/>
      <c r="B437" s="38"/>
      <c r="C437" s="307"/>
      <c r="D437" s="357" t="s">
        <v>86</v>
      </c>
      <c r="E437" s="362"/>
      <c r="F437" s="358"/>
      <c r="G437" s="358"/>
      <c r="H437" s="327"/>
      <c r="I437" s="327"/>
      <c r="J437" s="348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5"/>
    </row>
    <row r="438" spans="1:77" ht="17.25">
      <c r="A438" s="31"/>
      <c r="B438" s="38"/>
      <c r="C438" s="307"/>
      <c r="D438" s="357" t="s">
        <v>78</v>
      </c>
      <c r="E438" s="362"/>
      <c r="F438" s="358"/>
      <c r="G438" s="358"/>
      <c r="H438" s="327"/>
      <c r="I438" s="327"/>
      <c r="J438" s="348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5"/>
    </row>
    <row r="439" spans="1:77" ht="17.25">
      <c r="A439" s="31"/>
      <c r="B439" s="38"/>
      <c r="C439" s="307"/>
      <c r="D439" s="357" t="s">
        <v>85</v>
      </c>
      <c r="E439" s="362"/>
      <c r="F439" s="358"/>
      <c r="G439" s="358"/>
      <c r="H439" s="327"/>
      <c r="I439" s="327"/>
      <c r="J439" s="348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5"/>
    </row>
    <row r="440" spans="1:77" ht="17.25">
      <c r="A440" s="31"/>
      <c r="B440" s="38"/>
      <c r="C440" s="307"/>
      <c r="D440" s="359" t="s">
        <v>76</v>
      </c>
      <c r="E440" s="358" t="s">
        <v>79</v>
      </c>
      <c r="F440" s="362"/>
      <c r="G440" s="358"/>
      <c r="H440" s="327"/>
      <c r="I440" s="327"/>
      <c r="J440" s="348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5"/>
    </row>
    <row r="441" spans="1:77" ht="17.25">
      <c r="A441" s="31"/>
      <c r="B441" s="38"/>
      <c r="C441" s="307"/>
      <c r="D441" s="359" t="s">
        <v>76</v>
      </c>
      <c r="E441" s="358" t="s">
        <v>80</v>
      </c>
      <c r="F441" s="362"/>
      <c r="G441" s="358"/>
      <c r="H441" s="327"/>
      <c r="I441" s="327"/>
      <c r="J441" s="348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5"/>
    </row>
    <row r="442" spans="1:77" ht="17.25">
      <c r="A442" s="31"/>
      <c r="B442" s="38"/>
      <c r="C442" s="307"/>
      <c r="D442" s="359" t="s">
        <v>76</v>
      </c>
      <c r="E442" s="358" t="s">
        <v>88</v>
      </c>
      <c r="F442" s="362"/>
      <c r="G442" s="358"/>
      <c r="H442" s="327"/>
      <c r="I442" s="327"/>
      <c r="J442" s="348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5"/>
    </row>
    <row r="443" spans="1:77" ht="17.25">
      <c r="A443" s="31"/>
      <c r="B443" s="38"/>
      <c r="C443" s="307"/>
      <c r="D443" s="359" t="s">
        <v>76</v>
      </c>
      <c r="E443" s="358" t="s">
        <v>81</v>
      </c>
      <c r="F443" s="362"/>
      <c r="G443" s="358"/>
      <c r="H443" s="327"/>
      <c r="I443" s="327"/>
      <c r="J443" s="348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5"/>
    </row>
    <row r="444" spans="1:77" ht="17.25">
      <c r="A444" s="31"/>
      <c r="B444" s="38"/>
      <c r="C444" s="307"/>
      <c r="D444" s="359" t="s">
        <v>76</v>
      </c>
      <c r="E444" s="358" t="s">
        <v>89</v>
      </c>
      <c r="F444" s="362"/>
      <c r="G444" s="358"/>
      <c r="H444" s="327"/>
      <c r="I444" s="327"/>
      <c r="J444" s="348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5"/>
    </row>
    <row r="445" spans="1:77" ht="17.25">
      <c r="A445" s="31"/>
      <c r="B445" s="38"/>
      <c r="C445" s="307"/>
      <c r="D445" s="359" t="s">
        <v>76</v>
      </c>
      <c r="E445" s="358" t="s">
        <v>87</v>
      </c>
      <c r="F445" s="362"/>
      <c r="G445" s="358"/>
      <c r="H445" s="327"/>
      <c r="I445" s="327"/>
      <c r="J445" s="348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5"/>
    </row>
    <row r="446" spans="1:77" ht="17.25">
      <c r="A446" s="31"/>
      <c r="B446" s="38"/>
      <c r="C446" s="307"/>
      <c r="D446" s="357"/>
      <c r="E446" s="358" t="s">
        <v>82</v>
      </c>
      <c r="F446" s="362"/>
      <c r="G446" s="358"/>
      <c r="H446" s="327"/>
      <c r="I446" s="327"/>
      <c r="J446" s="348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5"/>
    </row>
    <row r="447" spans="1:77" ht="17.25">
      <c r="A447" s="31"/>
      <c r="B447" s="38"/>
      <c r="C447" s="307"/>
      <c r="D447" s="357" t="s">
        <v>83</v>
      </c>
      <c r="E447" s="362"/>
      <c r="F447" s="358"/>
      <c r="G447" s="358"/>
      <c r="H447" s="327"/>
      <c r="I447" s="327"/>
      <c r="J447" s="348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5"/>
    </row>
    <row r="448" spans="1:77" ht="17.25">
      <c r="A448" s="31"/>
      <c r="B448" s="38"/>
      <c r="C448" s="324"/>
      <c r="D448" s="363"/>
      <c r="E448" s="363"/>
      <c r="F448" s="354"/>
      <c r="G448" s="354"/>
      <c r="H448" s="354"/>
      <c r="I448" s="354"/>
      <c r="J448" s="361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5"/>
    </row>
    <row r="449" spans="1:77" ht="15">
      <c r="A449" s="1"/>
      <c r="B449" s="2"/>
      <c r="C449" s="222"/>
      <c r="D449" s="222"/>
      <c r="E449" s="222"/>
      <c r="F449" s="222"/>
      <c r="G449" s="222"/>
      <c r="H449" s="222"/>
      <c r="I449" s="222"/>
      <c r="J449" s="222"/>
      <c r="K449" s="222"/>
      <c r="L449" s="222"/>
      <c r="M449" s="222"/>
      <c r="N449" s="22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5"/>
    </row>
    <row r="450" spans="1:77" ht="15">
      <c r="A450" s="1"/>
      <c r="B450" s="2"/>
      <c r="C450" s="222"/>
      <c r="D450" s="222"/>
      <c r="E450" s="222"/>
      <c r="F450" s="222"/>
      <c r="G450" s="222"/>
      <c r="H450" s="222"/>
      <c r="I450" s="222"/>
      <c r="J450" s="222"/>
      <c r="K450" s="222"/>
      <c r="L450" s="222"/>
      <c r="M450" s="222"/>
      <c r="N450" s="22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5"/>
    </row>
    <row r="451" spans="1:77" ht="15">
      <c r="A451" s="1"/>
      <c r="B451" s="2"/>
      <c r="C451" s="222"/>
      <c r="D451" s="222"/>
      <c r="E451" s="222"/>
      <c r="F451" s="222"/>
      <c r="G451" s="222"/>
      <c r="H451" s="222"/>
      <c r="I451" s="222"/>
      <c r="J451" s="222"/>
      <c r="K451" s="222"/>
      <c r="L451" s="222"/>
      <c r="M451" s="222"/>
      <c r="N451" s="22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5"/>
    </row>
    <row r="452" spans="1:77" ht="15">
      <c r="A452" s="1"/>
      <c r="B452" s="2"/>
      <c r="C452" s="222"/>
      <c r="D452" s="222"/>
      <c r="E452" s="222"/>
      <c r="F452" s="222"/>
      <c r="G452" s="222"/>
      <c r="H452" s="222"/>
      <c r="I452" s="222"/>
      <c r="J452" s="222"/>
      <c r="K452" s="222"/>
      <c r="L452" s="222"/>
      <c r="M452" s="222"/>
      <c r="N452" s="22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5"/>
    </row>
    <row r="453" spans="1:77" ht="15">
      <c r="A453" s="1"/>
      <c r="B453" s="2"/>
      <c r="C453" s="222"/>
      <c r="D453" s="222"/>
      <c r="E453" s="222"/>
      <c r="F453" s="222"/>
      <c r="G453" s="222"/>
      <c r="H453" s="222"/>
      <c r="I453" s="222"/>
      <c r="J453" s="222"/>
      <c r="K453" s="222"/>
      <c r="L453" s="222"/>
      <c r="M453" s="222"/>
      <c r="N453" s="22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5"/>
    </row>
    <row r="454" spans="1:77" ht="15">
      <c r="A454" s="1"/>
      <c r="B454" s="2"/>
      <c r="C454" s="222"/>
      <c r="D454" s="222"/>
      <c r="E454" s="222"/>
      <c r="F454" s="222"/>
      <c r="G454" s="222"/>
      <c r="H454" s="222"/>
      <c r="I454" s="222"/>
      <c r="J454" s="222"/>
      <c r="K454" s="222"/>
      <c r="L454" s="222"/>
      <c r="M454" s="222"/>
      <c r="N454" s="22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5"/>
    </row>
    <row r="455" spans="1:77" ht="15">
      <c r="A455" s="1"/>
      <c r="B455" s="2"/>
      <c r="C455" s="222"/>
      <c r="D455" s="222"/>
      <c r="E455" s="222"/>
      <c r="F455" s="222"/>
      <c r="G455" s="222"/>
      <c r="H455" s="222"/>
      <c r="I455" s="222"/>
      <c r="J455" s="222"/>
      <c r="K455" s="222"/>
      <c r="L455" s="222"/>
      <c r="M455" s="222"/>
      <c r="N455" s="22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5"/>
    </row>
    <row r="456" spans="1:77" ht="15">
      <c r="A456" s="1"/>
      <c r="B456" s="2"/>
      <c r="C456" s="222"/>
      <c r="D456" s="222"/>
      <c r="E456" s="222"/>
      <c r="F456" s="222"/>
      <c r="G456" s="222"/>
      <c r="H456" s="222"/>
      <c r="I456" s="222"/>
      <c r="J456" s="222"/>
      <c r="K456" s="222"/>
      <c r="L456" s="222"/>
      <c r="M456" s="222"/>
      <c r="N456" s="22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5"/>
    </row>
    <row r="457" spans="1:77" ht="15">
      <c r="A457" s="1"/>
      <c r="B457" s="2"/>
      <c r="C457" s="222"/>
      <c r="D457" s="222"/>
      <c r="E457" s="222"/>
      <c r="F457" s="222"/>
      <c r="G457" s="222"/>
      <c r="H457" s="222"/>
      <c r="I457" s="222"/>
      <c r="J457" s="222"/>
      <c r="K457" s="222"/>
      <c r="L457" s="222"/>
      <c r="M457" s="222"/>
      <c r="N457" s="22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5"/>
    </row>
    <row r="458" spans="1:77" ht="15">
      <c r="A458" s="1"/>
      <c r="B458" s="2"/>
      <c r="C458" s="222"/>
      <c r="D458" s="222"/>
      <c r="E458" s="222"/>
      <c r="F458" s="222"/>
      <c r="G458" s="222"/>
      <c r="H458" s="222"/>
      <c r="I458" s="222"/>
      <c r="J458" s="222"/>
      <c r="K458" s="222"/>
      <c r="L458" s="222"/>
      <c r="M458" s="222"/>
      <c r="N458" s="22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5"/>
    </row>
    <row r="459" spans="1:77" ht="15">
      <c r="A459" s="1"/>
      <c r="B459" s="2"/>
      <c r="C459" s="222"/>
      <c r="D459" s="222"/>
      <c r="E459" s="222"/>
      <c r="F459" s="222"/>
      <c r="G459" s="222"/>
      <c r="H459" s="222"/>
      <c r="I459" s="222"/>
      <c r="J459" s="222"/>
      <c r="K459" s="222"/>
      <c r="L459" s="222"/>
      <c r="M459" s="222"/>
      <c r="N459" s="22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5"/>
    </row>
    <row r="460" spans="1:77" ht="15">
      <c r="A460" s="1"/>
      <c r="B460" s="2"/>
      <c r="C460" s="222"/>
      <c r="D460" s="222"/>
      <c r="E460" s="222"/>
      <c r="F460" s="222"/>
      <c r="G460" s="222"/>
      <c r="H460" s="222"/>
      <c r="I460" s="222"/>
      <c r="J460" s="222"/>
      <c r="K460" s="222"/>
      <c r="L460" s="222"/>
      <c r="M460" s="222"/>
      <c r="N460" s="22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5"/>
    </row>
    <row r="461" spans="1:77" ht="15">
      <c r="A461" s="1"/>
      <c r="B461" s="2"/>
      <c r="C461" s="222"/>
      <c r="D461" s="222"/>
      <c r="E461" s="222"/>
      <c r="F461" s="222"/>
      <c r="G461" s="222"/>
      <c r="H461" s="222"/>
      <c r="I461" s="222"/>
      <c r="J461" s="222"/>
      <c r="K461" s="222"/>
      <c r="L461" s="222"/>
      <c r="M461" s="222"/>
      <c r="N461" s="22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5"/>
    </row>
    <row r="462" spans="1:77" ht="15">
      <c r="A462" s="1"/>
      <c r="B462" s="2"/>
      <c r="C462" s="222"/>
      <c r="D462" s="222"/>
      <c r="E462" s="222"/>
      <c r="F462" s="222"/>
      <c r="G462" s="222"/>
      <c r="H462" s="222"/>
      <c r="I462" s="222"/>
      <c r="J462" s="222"/>
      <c r="K462" s="222"/>
      <c r="L462" s="222"/>
      <c r="M462" s="222"/>
      <c r="N462" s="22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5"/>
    </row>
    <row r="463" spans="1:77" ht="15">
      <c r="A463" s="1"/>
      <c r="B463" s="2"/>
      <c r="C463" s="222"/>
      <c r="D463" s="222"/>
      <c r="E463" s="222"/>
      <c r="F463" s="222"/>
      <c r="G463" s="222"/>
      <c r="H463" s="222"/>
      <c r="I463" s="222"/>
      <c r="J463" s="222"/>
      <c r="K463" s="222"/>
      <c r="L463" s="222"/>
      <c r="M463" s="222"/>
      <c r="N463" s="22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5"/>
    </row>
    <row r="464" spans="1:77" ht="15">
      <c r="A464" s="1"/>
      <c r="B464" s="2"/>
      <c r="C464" s="222"/>
      <c r="D464" s="222"/>
      <c r="E464" s="222"/>
      <c r="F464" s="222"/>
      <c r="G464" s="222"/>
      <c r="H464" s="222"/>
      <c r="I464" s="222"/>
      <c r="J464" s="222"/>
      <c r="K464" s="222"/>
      <c r="L464" s="222"/>
      <c r="M464" s="222"/>
      <c r="N464" s="22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5"/>
    </row>
    <row r="465" spans="1:77" ht="15">
      <c r="A465" s="1"/>
      <c r="B465" s="2"/>
      <c r="C465" s="222"/>
      <c r="D465" s="222"/>
      <c r="E465" s="222"/>
      <c r="F465" s="222"/>
      <c r="G465" s="222"/>
      <c r="H465" s="222"/>
      <c r="I465" s="222"/>
      <c r="J465" s="222"/>
      <c r="K465" s="222"/>
      <c r="L465" s="222"/>
      <c r="M465" s="222"/>
      <c r="N465" s="22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5"/>
    </row>
    <row r="466" spans="1:77" ht="15">
      <c r="A466" s="1"/>
      <c r="B466" s="2"/>
      <c r="C466" s="222"/>
      <c r="D466" s="222"/>
      <c r="E466" s="222"/>
      <c r="F466" s="222"/>
      <c r="G466" s="222"/>
      <c r="H466" s="222"/>
      <c r="I466" s="222"/>
      <c r="J466" s="222"/>
      <c r="K466" s="222"/>
      <c r="L466" s="222"/>
      <c r="M466" s="222"/>
      <c r="N466" s="22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5"/>
    </row>
    <row r="467" spans="1:77" ht="15">
      <c r="A467" s="1"/>
      <c r="B467" s="2"/>
      <c r="C467" s="222"/>
      <c r="D467" s="222"/>
      <c r="E467" s="222"/>
      <c r="F467" s="222"/>
      <c r="G467" s="222"/>
      <c r="H467" s="222"/>
      <c r="I467" s="222"/>
      <c r="J467" s="222"/>
      <c r="K467" s="222"/>
      <c r="L467" s="222"/>
      <c r="M467" s="222"/>
      <c r="N467" s="22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5"/>
    </row>
    <row r="468" spans="1:77" ht="15">
      <c r="A468" s="1"/>
      <c r="B468" s="2"/>
      <c r="C468" s="222"/>
      <c r="D468" s="222"/>
      <c r="E468" s="222"/>
      <c r="F468" s="222"/>
      <c r="G468" s="222"/>
      <c r="H468" s="222"/>
      <c r="I468" s="222"/>
      <c r="J468" s="222"/>
      <c r="K468" s="222"/>
      <c r="L468" s="222"/>
      <c r="M468" s="222"/>
      <c r="N468" s="22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5"/>
    </row>
    <row r="469" spans="1:77" ht="15">
      <c r="A469" s="1"/>
      <c r="B469" s="2"/>
      <c r="C469" s="222"/>
      <c r="D469" s="222"/>
      <c r="E469" s="222"/>
      <c r="F469" s="222"/>
      <c r="G469" s="222"/>
      <c r="H469" s="222"/>
      <c r="I469" s="222"/>
      <c r="J469" s="222"/>
      <c r="K469" s="222"/>
      <c r="L469" s="222"/>
      <c r="M469" s="222"/>
      <c r="N469" s="22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5"/>
    </row>
    <row r="470" spans="1:77" ht="15">
      <c r="A470" s="1"/>
      <c r="B470" s="2"/>
      <c r="C470" s="222"/>
      <c r="D470" s="222"/>
      <c r="E470" s="222"/>
      <c r="F470" s="222"/>
      <c r="G470" s="222"/>
      <c r="H470" s="222"/>
      <c r="I470" s="222"/>
      <c r="J470" s="222"/>
      <c r="K470" s="222"/>
      <c r="L470" s="222"/>
      <c r="M470" s="222"/>
      <c r="N470" s="22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5"/>
    </row>
    <row r="471" spans="1:77" ht="15">
      <c r="A471" s="1"/>
      <c r="B471" s="2"/>
      <c r="C471" s="222"/>
      <c r="D471" s="222"/>
      <c r="E471" s="222"/>
      <c r="F471" s="222"/>
      <c r="G471" s="222"/>
      <c r="H471" s="222"/>
      <c r="I471" s="222"/>
      <c r="J471" s="222"/>
      <c r="K471" s="222"/>
      <c r="L471" s="222"/>
      <c r="M471" s="222"/>
      <c r="N471" s="22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5"/>
    </row>
    <row r="472" spans="1:77" ht="15">
      <c r="A472" s="1"/>
      <c r="B472" s="2"/>
      <c r="C472" s="222"/>
      <c r="D472" s="222"/>
      <c r="E472" s="222"/>
      <c r="F472" s="222"/>
      <c r="G472" s="222"/>
      <c r="H472" s="222"/>
      <c r="I472" s="222"/>
      <c r="J472" s="222"/>
      <c r="K472" s="222"/>
      <c r="L472" s="222"/>
      <c r="M472" s="222"/>
      <c r="N472" s="22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5"/>
    </row>
    <row r="473" spans="1:77" ht="15">
      <c r="A473" s="1"/>
      <c r="B473" s="2"/>
      <c r="C473" s="222"/>
      <c r="D473" s="222"/>
      <c r="E473" s="222"/>
      <c r="F473" s="222"/>
      <c r="G473" s="222"/>
      <c r="H473" s="222"/>
      <c r="I473" s="222"/>
      <c r="J473" s="222"/>
      <c r="K473" s="222"/>
      <c r="L473" s="222"/>
      <c r="M473" s="222"/>
      <c r="N473" s="22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5"/>
    </row>
    <row r="474" spans="1:77" ht="15">
      <c r="A474" s="1"/>
      <c r="B474" s="2"/>
      <c r="C474" s="222"/>
      <c r="D474" s="222"/>
      <c r="E474" s="222"/>
      <c r="F474" s="222"/>
      <c r="G474" s="222"/>
      <c r="H474" s="222"/>
      <c r="I474" s="222"/>
      <c r="J474" s="222"/>
      <c r="K474" s="222"/>
      <c r="L474" s="222"/>
      <c r="M474" s="222"/>
      <c r="N474" s="22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5"/>
    </row>
    <row r="475" spans="1:77" ht="15">
      <c r="A475" s="1"/>
      <c r="B475" s="2"/>
      <c r="C475" s="222"/>
      <c r="D475" s="222"/>
      <c r="E475" s="222"/>
      <c r="F475" s="222"/>
      <c r="G475" s="222"/>
      <c r="H475" s="222"/>
      <c r="I475" s="222"/>
      <c r="J475" s="222"/>
      <c r="K475" s="222"/>
      <c r="L475" s="222"/>
      <c r="M475" s="222"/>
      <c r="N475" s="22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5"/>
    </row>
    <row r="476" spans="1:77" ht="15">
      <c r="A476" s="1"/>
      <c r="B476" s="2"/>
      <c r="C476" s="222"/>
      <c r="D476" s="222"/>
      <c r="E476" s="222"/>
      <c r="F476" s="222"/>
      <c r="G476" s="222"/>
      <c r="H476" s="222"/>
      <c r="I476" s="222"/>
      <c r="J476" s="222"/>
      <c r="K476" s="222"/>
      <c r="L476" s="222"/>
      <c r="M476" s="222"/>
      <c r="N476" s="22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5"/>
    </row>
    <row r="477" spans="1:77" ht="15">
      <c r="A477" s="1"/>
      <c r="B477" s="2"/>
      <c r="C477" s="222"/>
      <c r="D477" s="222"/>
      <c r="E477" s="222"/>
      <c r="F477" s="222"/>
      <c r="G477" s="222"/>
      <c r="H477" s="222"/>
      <c r="I477" s="222"/>
      <c r="J477" s="222"/>
      <c r="K477" s="222"/>
      <c r="L477" s="222"/>
      <c r="M477" s="222"/>
      <c r="N477" s="22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5"/>
    </row>
    <row r="478" spans="1:77" ht="15">
      <c r="A478" s="1"/>
      <c r="B478" s="2"/>
      <c r="C478" s="222"/>
      <c r="D478" s="222"/>
      <c r="E478" s="222"/>
      <c r="F478" s="222"/>
      <c r="G478" s="222"/>
      <c r="H478" s="222"/>
      <c r="I478" s="222"/>
      <c r="J478" s="222"/>
      <c r="K478" s="222"/>
      <c r="L478" s="222"/>
      <c r="M478" s="222"/>
      <c r="N478" s="22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5"/>
    </row>
    <row r="479" spans="1:77" ht="15">
      <c r="A479" s="1"/>
      <c r="B479" s="2"/>
      <c r="C479" s="222"/>
      <c r="D479" s="222"/>
      <c r="E479" s="222"/>
      <c r="F479" s="222"/>
      <c r="G479" s="222"/>
      <c r="H479" s="222"/>
      <c r="I479" s="222"/>
      <c r="J479" s="222"/>
      <c r="K479" s="222"/>
      <c r="L479" s="222"/>
      <c r="M479" s="222"/>
      <c r="N479" s="22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5"/>
    </row>
    <row r="480" spans="1:77" ht="15">
      <c r="A480" s="1"/>
      <c r="B480" s="2"/>
      <c r="C480" s="222"/>
      <c r="D480" s="222"/>
      <c r="E480" s="222"/>
      <c r="F480" s="222"/>
      <c r="G480" s="222"/>
      <c r="H480" s="222"/>
      <c r="I480" s="222"/>
      <c r="J480" s="222"/>
      <c r="K480" s="222"/>
      <c r="L480" s="222"/>
      <c r="M480" s="222"/>
      <c r="N480" s="22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5"/>
    </row>
    <row r="481" spans="1:77" ht="15">
      <c r="A481" s="1"/>
      <c r="B481" s="2"/>
      <c r="C481" s="222"/>
      <c r="D481" s="222"/>
      <c r="E481" s="222"/>
      <c r="F481" s="222"/>
      <c r="G481" s="222"/>
      <c r="H481" s="222"/>
      <c r="I481" s="222"/>
      <c r="J481" s="222"/>
      <c r="K481" s="222"/>
      <c r="L481" s="222"/>
      <c r="M481" s="222"/>
      <c r="N481" s="22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5"/>
    </row>
    <row r="482" spans="1:77" ht="15">
      <c r="A482" s="1"/>
      <c r="B482" s="2"/>
      <c r="C482" s="222"/>
      <c r="D482" s="222"/>
      <c r="E482" s="222"/>
      <c r="F482" s="222"/>
      <c r="G482" s="222"/>
      <c r="H482" s="222"/>
      <c r="I482" s="222"/>
      <c r="J482" s="222"/>
      <c r="K482" s="222"/>
      <c r="L482" s="222"/>
      <c r="M482" s="222"/>
      <c r="N482" s="22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5"/>
    </row>
    <row r="483" spans="1:77" ht="15">
      <c r="A483" s="1"/>
      <c r="B483" s="2"/>
      <c r="C483" s="222"/>
      <c r="D483" s="222"/>
      <c r="E483" s="222"/>
      <c r="F483" s="222"/>
      <c r="G483" s="222"/>
      <c r="H483" s="222"/>
      <c r="I483" s="222"/>
      <c r="J483" s="222"/>
      <c r="K483" s="222"/>
      <c r="L483" s="222"/>
      <c r="M483" s="222"/>
      <c r="N483" s="22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5"/>
    </row>
    <row r="484" spans="1:77" ht="15">
      <c r="A484" s="1"/>
      <c r="B484" s="2"/>
      <c r="C484" s="222"/>
      <c r="D484" s="222"/>
      <c r="E484" s="222"/>
      <c r="F484" s="222"/>
      <c r="G484" s="222"/>
      <c r="H484" s="222"/>
      <c r="I484" s="222"/>
      <c r="J484" s="222"/>
      <c r="K484" s="222"/>
      <c r="L484" s="222"/>
      <c r="M484" s="222"/>
      <c r="N484" s="22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5"/>
    </row>
    <row r="485" spans="1:77" ht="15">
      <c r="A485" s="1"/>
      <c r="B485" s="2"/>
      <c r="C485" s="222"/>
      <c r="D485" s="222"/>
      <c r="E485" s="222"/>
      <c r="F485" s="222"/>
      <c r="G485" s="222"/>
      <c r="H485" s="222"/>
      <c r="I485" s="222"/>
      <c r="J485" s="222"/>
      <c r="K485" s="222"/>
      <c r="L485" s="222"/>
      <c r="M485" s="222"/>
      <c r="N485" s="22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5"/>
    </row>
    <row r="486" spans="1:77" ht="15">
      <c r="A486" s="1"/>
      <c r="B486" s="2"/>
      <c r="C486" s="222"/>
      <c r="D486" s="222"/>
      <c r="E486" s="222"/>
      <c r="F486" s="222"/>
      <c r="G486" s="222"/>
      <c r="H486" s="222"/>
      <c r="I486" s="222"/>
      <c r="J486" s="222"/>
      <c r="K486" s="222"/>
      <c r="L486" s="222"/>
      <c r="M486" s="222"/>
      <c r="N486" s="22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5"/>
    </row>
    <row r="487" spans="1:77" ht="15">
      <c r="A487" s="1"/>
      <c r="B487" s="2"/>
      <c r="C487" s="222"/>
      <c r="D487" s="222"/>
      <c r="E487" s="222"/>
      <c r="F487" s="222"/>
      <c r="G487" s="222"/>
      <c r="H487" s="222"/>
      <c r="I487" s="222"/>
      <c r="J487" s="222"/>
      <c r="K487" s="222"/>
      <c r="L487" s="222"/>
      <c r="M487" s="222"/>
      <c r="N487" s="22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5"/>
    </row>
    <row r="488" spans="1:77" ht="15">
      <c r="A488" s="1"/>
      <c r="B488" s="2"/>
      <c r="C488" s="222"/>
      <c r="D488" s="222"/>
      <c r="E488" s="222"/>
      <c r="F488" s="222"/>
      <c r="G488" s="222"/>
      <c r="H488" s="222"/>
      <c r="I488" s="222"/>
      <c r="J488" s="222"/>
      <c r="K488" s="222"/>
      <c r="L488" s="222"/>
      <c r="M488" s="222"/>
      <c r="N488" s="22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5"/>
    </row>
    <row r="489" spans="1:77" ht="15">
      <c r="A489" s="1"/>
      <c r="B489" s="2"/>
      <c r="C489" s="222"/>
      <c r="D489" s="222"/>
      <c r="E489" s="222"/>
      <c r="F489" s="222"/>
      <c r="G489" s="222"/>
      <c r="H489" s="222"/>
      <c r="I489" s="222"/>
      <c r="J489" s="222"/>
      <c r="K489" s="222"/>
      <c r="L489" s="222"/>
      <c r="M489" s="222"/>
      <c r="N489" s="22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5"/>
    </row>
    <row r="490" spans="1:77" ht="15">
      <c r="A490" s="1"/>
      <c r="B490" s="2"/>
      <c r="C490" s="222"/>
      <c r="D490" s="222"/>
      <c r="E490" s="222"/>
      <c r="F490" s="222"/>
      <c r="G490" s="222"/>
      <c r="H490" s="222"/>
      <c r="I490" s="222"/>
      <c r="J490" s="222"/>
      <c r="K490" s="222"/>
      <c r="L490" s="222"/>
      <c r="M490" s="222"/>
      <c r="N490" s="22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5"/>
    </row>
    <row r="491" spans="1:77" ht="15">
      <c r="A491" s="1"/>
      <c r="B491" s="2"/>
      <c r="C491" s="222"/>
      <c r="D491" s="222"/>
      <c r="E491" s="222"/>
      <c r="F491" s="222"/>
      <c r="G491" s="222"/>
      <c r="H491" s="222"/>
      <c r="I491" s="222"/>
      <c r="J491" s="222"/>
      <c r="K491" s="222"/>
      <c r="L491" s="222"/>
      <c r="M491" s="222"/>
      <c r="N491" s="22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5"/>
    </row>
    <row r="492" spans="1:77" ht="15">
      <c r="A492" s="1"/>
      <c r="B492" s="2"/>
      <c r="C492" s="222"/>
      <c r="D492" s="222"/>
      <c r="E492" s="222"/>
      <c r="F492" s="222"/>
      <c r="G492" s="222"/>
      <c r="H492" s="222"/>
      <c r="I492" s="222"/>
      <c r="J492" s="222"/>
      <c r="K492" s="222"/>
      <c r="L492" s="222"/>
      <c r="M492" s="222"/>
      <c r="N492" s="22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5"/>
    </row>
    <row r="493" spans="1:77" ht="15">
      <c r="A493" s="1"/>
      <c r="B493" s="2"/>
      <c r="C493" s="222"/>
      <c r="D493" s="222"/>
      <c r="E493" s="222"/>
      <c r="F493" s="222"/>
      <c r="G493" s="222"/>
      <c r="H493" s="222"/>
      <c r="I493" s="222"/>
      <c r="J493" s="222"/>
      <c r="K493" s="222"/>
      <c r="L493" s="222"/>
      <c r="M493" s="222"/>
      <c r="N493" s="22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5"/>
    </row>
    <row r="494" spans="1:77" ht="15">
      <c r="A494" s="1"/>
      <c r="B494" s="2"/>
      <c r="C494" s="222"/>
      <c r="D494" s="222"/>
      <c r="E494" s="222"/>
      <c r="F494" s="222"/>
      <c r="G494" s="222"/>
      <c r="H494" s="222"/>
      <c r="I494" s="222"/>
      <c r="J494" s="222"/>
      <c r="K494" s="222"/>
      <c r="L494" s="222"/>
      <c r="M494" s="222"/>
      <c r="N494" s="22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5"/>
    </row>
    <row r="495" spans="1:77" ht="15">
      <c r="A495" s="1"/>
      <c r="B495" s="2"/>
      <c r="C495" s="222"/>
      <c r="D495" s="222"/>
      <c r="E495" s="222"/>
      <c r="F495" s="222"/>
      <c r="G495" s="222"/>
      <c r="H495" s="222"/>
      <c r="I495" s="222"/>
      <c r="J495" s="222"/>
      <c r="K495" s="222"/>
      <c r="L495" s="222"/>
      <c r="M495" s="222"/>
      <c r="N495" s="22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5"/>
    </row>
    <row r="496" spans="1:77" ht="15">
      <c r="A496" s="1"/>
      <c r="B496" s="2"/>
      <c r="C496" s="222"/>
      <c r="D496" s="222"/>
      <c r="E496" s="222"/>
      <c r="F496" s="222"/>
      <c r="G496" s="222"/>
      <c r="H496" s="222"/>
      <c r="I496" s="222"/>
      <c r="J496" s="222"/>
      <c r="K496" s="222"/>
      <c r="L496" s="222"/>
      <c r="M496" s="222"/>
      <c r="N496" s="22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5"/>
    </row>
    <row r="497" spans="1:77" ht="15">
      <c r="A497" s="1"/>
      <c r="B497" s="2"/>
      <c r="C497" s="222"/>
      <c r="D497" s="222"/>
      <c r="E497" s="222"/>
      <c r="F497" s="222"/>
      <c r="G497" s="222"/>
      <c r="H497" s="222"/>
      <c r="I497" s="222"/>
      <c r="J497" s="222"/>
      <c r="K497" s="222"/>
      <c r="L497" s="222"/>
      <c r="M497" s="222"/>
      <c r="N497" s="22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5"/>
    </row>
    <row r="498" spans="1:77" ht="15">
      <c r="A498" s="1"/>
      <c r="B498" s="2"/>
      <c r="C498" s="222"/>
      <c r="D498" s="222"/>
      <c r="E498" s="222"/>
      <c r="F498" s="222"/>
      <c r="G498" s="222"/>
      <c r="H498" s="222"/>
      <c r="I498" s="222"/>
      <c r="J498" s="222"/>
      <c r="K498" s="222"/>
      <c r="L498" s="222"/>
      <c r="M498" s="222"/>
      <c r="N498" s="22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5"/>
    </row>
    <row r="499" spans="1:77" ht="15">
      <c r="A499" s="1"/>
      <c r="B499" s="2"/>
      <c r="C499" s="222"/>
      <c r="D499" s="222"/>
      <c r="E499" s="222"/>
      <c r="F499" s="222"/>
      <c r="G499" s="222"/>
      <c r="H499" s="222"/>
      <c r="I499" s="222"/>
      <c r="J499" s="222"/>
      <c r="K499" s="222"/>
      <c r="L499" s="222"/>
      <c r="M499" s="222"/>
      <c r="N499" s="22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5"/>
    </row>
    <row r="500" spans="1:77" ht="15">
      <c r="A500" s="1"/>
      <c r="B500" s="2"/>
      <c r="C500" s="222"/>
      <c r="D500" s="222"/>
      <c r="E500" s="222"/>
      <c r="F500" s="222"/>
      <c r="G500" s="222"/>
      <c r="H500" s="222"/>
      <c r="I500" s="222"/>
      <c r="J500" s="222"/>
      <c r="K500" s="222"/>
      <c r="L500" s="222"/>
      <c r="M500" s="222"/>
      <c r="N500" s="22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5"/>
    </row>
    <row r="501" spans="1:77" ht="15">
      <c r="A501" s="1"/>
      <c r="B501" s="2"/>
      <c r="C501" s="222"/>
      <c r="D501" s="222"/>
      <c r="E501" s="222"/>
      <c r="F501" s="222"/>
      <c r="G501" s="222"/>
      <c r="H501" s="222"/>
      <c r="I501" s="222"/>
      <c r="J501" s="222"/>
      <c r="K501" s="222"/>
      <c r="L501" s="222"/>
      <c r="M501" s="222"/>
      <c r="N501" s="22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5"/>
    </row>
    <row r="502" spans="1:77" ht="15">
      <c r="A502" s="1"/>
      <c r="B502" s="2"/>
      <c r="C502" s="222"/>
      <c r="D502" s="222"/>
      <c r="E502" s="222"/>
      <c r="F502" s="222"/>
      <c r="G502" s="222"/>
      <c r="H502" s="222"/>
      <c r="I502" s="222"/>
      <c r="J502" s="222"/>
      <c r="K502" s="222"/>
      <c r="L502" s="222"/>
      <c r="M502" s="222"/>
      <c r="N502" s="22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5"/>
    </row>
    <row r="503" spans="1:77" ht="15">
      <c r="A503" s="1"/>
      <c r="B503" s="2"/>
      <c r="C503" s="222"/>
      <c r="D503" s="222"/>
      <c r="E503" s="222"/>
      <c r="F503" s="222"/>
      <c r="G503" s="222"/>
      <c r="H503" s="222"/>
      <c r="I503" s="222"/>
      <c r="J503" s="222"/>
      <c r="K503" s="222"/>
      <c r="L503" s="222"/>
      <c r="M503" s="222"/>
      <c r="N503" s="22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5"/>
    </row>
    <row r="504" spans="1:77" ht="15">
      <c r="A504" s="1"/>
      <c r="B504" s="2"/>
      <c r="C504" s="222"/>
      <c r="D504" s="222"/>
      <c r="E504" s="222"/>
      <c r="F504" s="222"/>
      <c r="G504" s="222"/>
      <c r="H504" s="222"/>
      <c r="I504" s="222"/>
      <c r="J504" s="222"/>
      <c r="K504" s="222"/>
      <c r="L504" s="222"/>
      <c r="M504" s="222"/>
      <c r="N504" s="22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5"/>
    </row>
    <row r="505" spans="1:77" ht="15">
      <c r="A505" s="1"/>
      <c r="B505" s="2"/>
      <c r="C505" s="222"/>
      <c r="D505" s="222"/>
      <c r="E505" s="222"/>
      <c r="F505" s="222"/>
      <c r="G505" s="222"/>
      <c r="H505" s="222"/>
      <c r="I505" s="222"/>
      <c r="J505" s="222"/>
      <c r="K505" s="222"/>
      <c r="L505" s="222"/>
      <c r="M505" s="222"/>
      <c r="N505" s="22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5"/>
    </row>
    <row r="506" spans="1:77" ht="15">
      <c r="A506" s="1"/>
      <c r="B506" s="2"/>
      <c r="C506" s="222"/>
      <c r="D506" s="222"/>
      <c r="E506" s="222"/>
      <c r="F506" s="222"/>
      <c r="G506" s="222"/>
      <c r="H506" s="222"/>
      <c r="I506" s="222"/>
      <c r="J506" s="222"/>
      <c r="K506" s="222"/>
      <c r="L506" s="222"/>
      <c r="M506" s="222"/>
      <c r="N506" s="22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5"/>
    </row>
    <row r="507" spans="1:77" ht="15">
      <c r="A507" s="1"/>
      <c r="B507" s="2"/>
      <c r="C507" s="222"/>
      <c r="D507" s="222"/>
      <c r="E507" s="222"/>
      <c r="F507" s="222"/>
      <c r="G507" s="222"/>
      <c r="H507" s="222"/>
      <c r="I507" s="222"/>
      <c r="J507" s="222"/>
      <c r="K507" s="222"/>
      <c r="L507" s="222"/>
      <c r="M507" s="222"/>
      <c r="N507" s="22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5"/>
    </row>
    <row r="508" spans="1:77" ht="15">
      <c r="A508" s="1"/>
      <c r="B508" s="2"/>
      <c r="C508" s="222"/>
      <c r="D508" s="222"/>
      <c r="E508" s="222"/>
      <c r="F508" s="222"/>
      <c r="G508" s="222"/>
      <c r="H508" s="222"/>
      <c r="I508" s="222"/>
      <c r="J508" s="222"/>
      <c r="K508" s="222"/>
      <c r="L508" s="222"/>
      <c r="M508" s="222"/>
      <c r="N508" s="22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5"/>
    </row>
    <row r="509" spans="1:77" ht="15">
      <c r="A509" s="1"/>
      <c r="B509" s="2"/>
      <c r="C509" s="222"/>
      <c r="D509" s="222"/>
      <c r="E509" s="222"/>
      <c r="F509" s="222"/>
      <c r="G509" s="222"/>
      <c r="H509" s="222"/>
      <c r="I509" s="222"/>
      <c r="J509" s="222"/>
      <c r="K509" s="222"/>
      <c r="L509" s="222"/>
      <c r="M509" s="222"/>
      <c r="N509" s="22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5"/>
    </row>
    <row r="510" spans="1:77" ht="15">
      <c r="A510" s="1"/>
      <c r="B510" s="2"/>
      <c r="C510" s="222"/>
      <c r="D510" s="222"/>
      <c r="E510" s="222"/>
      <c r="F510" s="222"/>
      <c r="G510" s="222"/>
      <c r="H510" s="222"/>
      <c r="I510" s="222"/>
      <c r="J510" s="222"/>
      <c r="K510" s="222"/>
      <c r="L510" s="222"/>
      <c r="M510" s="222"/>
      <c r="N510" s="22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5"/>
    </row>
    <row r="511" spans="1:77" ht="15">
      <c r="A511" s="1"/>
      <c r="B511" s="2"/>
      <c r="C511" s="222"/>
      <c r="D511" s="222"/>
      <c r="E511" s="222"/>
      <c r="F511" s="222"/>
      <c r="G511" s="222"/>
      <c r="H511" s="222"/>
      <c r="I511" s="222"/>
      <c r="J511" s="222"/>
      <c r="K511" s="222"/>
      <c r="L511" s="222"/>
      <c r="M511" s="222"/>
      <c r="N511" s="22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5"/>
    </row>
    <row r="512" spans="1:77" ht="15">
      <c r="A512" s="1"/>
      <c r="B512" s="2"/>
      <c r="C512" s="222"/>
      <c r="D512" s="222"/>
      <c r="E512" s="222"/>
      <c r="F512" s="222"/>
      <c r="G512" s="222"/>
      <c r="H512" s="222"/>
      <c r="I512" s="222"/>
      <c r="J512" s="222"/>
      <c r="K512" s="222"/>
      <c r="L512" s="222"/>
      <c r="M512" s="222"/>
      <c r="N512" s="22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5"/>
    </row>
    <row r="513" spans="1:77" ht="15">
      <c r="A513" s="1"/>
      <c r="B513" s="2"/>
      <c r="C513" s="222"/>
      <c r="D513" s="222"/>
      <c r="E513" s="222"/>
      <c r="F513" s="222"/>
      <c r="G513" s="222"/>
      <c r="H513" s="222"/>
      <c r="I513" s="222"/>
      <c r="J513" s="222"/>
      <c r="K513" s="222"/>
      <c r="L513" s="222"/>
      <c r="M513" s="222"/>
      <c r="N513" s="22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  <c r="BW513" s="2"/>
      <c r="BX513" s="2"/>
      <c r="BY513" s="5"/>
    </row>
    <row r="514" spans="1:77" ht="15">
      <c r="A514" s="1"/>
      <c r="B514" s="2"/>
      <c r="C514" s="222"/>
      <c r="D514" s="222"/>
      <c r="E514" s="222"/>
      <c r="F514" s="222"/>
      <c r="G514" s="222"/>
      <c r="H514" s="222"/>
      <c r="I514" s="222"/>
      <c r="J514" s="222"/>
      <c r="K514" s="222"/>
      <c r="L514" s="222"/>
      <c r="M514" s="222"/>
      <c r="N514" s="22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  <c r="BW514" s="2"/>
      <c r="BX514" s="2"/>
      <c r="BY514" s="5"/>
    </row>
    <row r="515" spans="1:77" ht="15">
      <c r="A515" s="1"/>
      <c r="B515" s="2"/>
      <c r="C515" s="222"/>
      <c r="D515" s="222"/>
      <c r="E515" s="222"/>
      <c r="F515" s="222"/>
      <c r="G515" s="222"/>
      <c r="H515" s="222"/>
      <c r="I515" s="222"/>
      <c r="J515" s="222"/>
      <c r="K515" s="222"/>
      <c r="L515" s="222"/>
      <c r="M515" s="222"/>
      <c r="N515" s="22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  <c r="BW515" s="2"/>
      <c r="BX515" s="2"/>
      <c r="BY515" s="5"/>
    </row>
    <row r="516" spans="1:77" ht="15">
      <c r="A516" s="1"/>
      <c r="B516" s="2"/>
      <c r="C516" s="222"/>
      <c r="D516" s="222"/>
      <c r="E516" s="222"/>
      <c r="F516" s="222"/>
      <c r="G516" s="222"/>
      <c r="H516" s="222"/>
      <c r="I516" s="222"/>
      <c r="J516" s="222"/>
      <c r="K516" s="222"/>
      <c r="L516" s="222"/>
      <c r="M516" s="222"/>
      <c r="N516" s="22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  <c r="BW516" s="2"/>
      <c r="BX516" s="2"/>
      <c r="BY516" s="5"/>
    </row>
    <row r="517" spans="1:77" ht="15">
      <c r="A517" s="1"/>
      <c r="B517" s="2"/>
      <c r="C517" s="222"/>
      <c r="D517" s="222"/>
      <c r="E517" s="222"/>
      <c r="F517" s="222"/>
      <c r="G517" s="222"/>
      <c r="H517" s="222"/>
      <c r="I517" s="222"/>
      <c r="J517" s="222"/>
      <c r="K517" s="222"/>
      <c r="L517" s="222"/>
      <c r="M517" s="222"/>
      <c r="N517" s="22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  <c r="BW517" s="2"/>
      <c r="BX517" s="2"/>
      <c r="BY517" s="5"/>
    </row>
    <row r="518" spans="1:77" ht="15">
      <c r="A518" s="1"/>
      <c r="B518" s="2"/>
      <c r="C518" s="222"/>
      <c r="D518" s="222"/>
      <c r="E518" s="222"/>
      <c r="F518" s="222"/>
      <c r="G518" s="222"/>
      <c r="H518" s="222"/>
      <c r="I518" s="222"/>
      <c r="J518" s="222"/>
      <c r="K518" s="222"/>
      <c r="L518" s="222"/>
      <c r="M518" s="222"/>
      <c r="N518" s="22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5"/>
    </row>
    <row r="519" spans="1:77" ht="15">
      <c r="A519" s="1"/>
      <c r="B519" s="2"/>
      <c r="C519" s="222"/>
      <c r="D519" s="222"/>
      <c r="E519" s="222"/>
      <c r="F519" s="222"/>
      <c r="G519" s="222"/>
      <c r="H519" s="222"/>
      <c r="I519" s="222"/>
      <c r="J519" s="222"/>
      <c r="K519" s="222"/>
      <c r="L519" s="222"/>
      <c r="M519" s="222"/>
      <c r="N519" s="22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5"/>
    </row>
    <row r="520" spans="1:77" ht="15">
      <c r="A520" s="1"/>
      <c r="B520" s="2"/>
      <c r="C520" s="222"/>
      <c r="D520" s="222"/>
      <c r="E520" s="222"/>
      <c r="F520" s="222"/>
      <c r="G520" s="222"/>
      <c r="H520" s="222"/>
      <c r="I520" s="222"/>
      <c r="J520" s="222"/>
      <c r="K520" s="222"/>
      <c r="L520" s="222"/>
      <c r="M520" s="222"/>
      <c r="N520" s="22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  <c r="BW520" s="2"/>
      <c r="BX520" s="2"/>
      <c r="BY520" s="5"/>
    </row>
    <row r="521" spans="1:77" ht="15">
      <c r="A521" s="1"/>
      <c r="B521" s="2"/>
      <c r="C521" s="222"/>
      <c r="D521" s="222"/>
      <c r="E521" s="222"/>
      <c r="F521" s="222"/>
      <c r="G521" s="222"/>
      <c r="H521" s="222"/>
      <c r="I521" s="222"/>
      <c r="J521" s="222"/>
      <c r="K521" s="222"/>
      <c r="L521" s="222"/>
      <c r="M521" s="222"/>
      <c r="N521" s="22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  <c r="BW521" s="2"/>
      <c r="BX521" s="2"/>
      <c r="BY521" s="5"/>
    </row>
    <row r="522" spans="1:77" ht="15">
      <c r="A522" s="1"/>
      <c r="B522" s="2"/>
      <c r="C522" s="222"/>
      <c r="D522" s="222"/>
      <c r="E522" s="222"/>
      <c r="F522" s="222"/>
      <c r="G522" s="222"/>
      <c r="H522" s="222"/>
      <c r="I522" s="222"/>
      <c r="J522" s="222"/>
      <c r="K522" s="222"/>
      <c r="L522" s="222"/>
      <c r="M522" s="222"/>
      <c r="N522" s="22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  <c r="BW522" s="2"/>
      <c r="BX522" s="2"/>
      <c r="BY522" s="5"/>
    </row>
    <row r="523" spans="1:77" ht="15">
      <c r="A523" s="1"/>
      <c r="B523" s="2"/>
      <c r="C523" s="222"/>
      <c r="D523" s="222"/>
      <c r="E523" s="222"/>
      <c r="F523" s="222"/>
      <c r="G523" s="222"/>
      <c r="H523" s="222"/>
      <c r="I523" s="222"/>
      <c r="J523" s="222"/>
      <c r="K523" s="222"/>
      <c r="L523" s="222"/>
      <c r="M523" s="222"/>
      <c r="N523" s="22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5"/>
    </row>
    <row r="524" spans="1:77" ht="15">
      <c r="A524" s="1"/>
      <c r="B524" s="2"/>
      <c r="C524" s="222"/>
      <c r="D524" s="222"/>
      <c r="E524" s="222"/>
      <c r="F524" s="222"/>
      <c r="G524" s="222"/>
      <c r="H524" s="222"/>
      <c r="I524" s="222"/>
      <c r="J524" s="222"/>
      <c r="K524" s="222"/>
      <c r="L524" s="222"/>
      <c r="M524" s="222"/>
      <c r="N524" s="22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  <c r="BW524" s="2"/>
      <c r="BX524" s="2"/>
      <c r="BY524" s="5"/>
    </row>
    <row r="525" spans="1:77" ht="15">
      <c r="A525" s="1"/>
      <c r="B525" s="2"/>
      <c r="C525" s="222"/>
      <c r="D525" s="222"/>
      <c r="E525" s="222"/>
      <c r="F525" s="222"/>
      <c r="G525" s="222"/>
      <c r="H525" s="222"/>
      <c r="I525" s="222"/>
      <c r="J525" s="222"/>
      <c r="K525" s="222"/>
      <c r="L525" s="222"/>
      <c r="M525" s="222"/>
      <c r="N525" s="22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  <c r="BW525" s="2"/>
      <c r="BX525" s="2"/>
      <c r="BY525" s="5"/>
    </row>
    <row r="526" spans="1:77" ht="15">
      <c r="A526" s="1"/>
      <c r="B526" s="2"/>
      <c r="C526" s="222"/>
      <c r="D526" s="222"/>
      <c r="E526" s="222"/>
      <c r="F526" s="222"/>
      <c r="G526" s="222"/>
      <c r="H526" s="222"/>
      <c r="I526" s="222"/>
      <c r="J526" s="222"/>
      <c r="K526" s="222"/>
      <c r="L526" s="222"/>
      <c r="M526" s="222"/>
      <c r="N526" s="22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  <c r="BW526" s="2"/>
      <c r="BX526" s="2"/>
      <c r="BY526" s="5"/>
    </row>
    <row r="527" spans="1:77" ht="15">
      <c r="A527" s="1"/>
      <c r="B527" s="2"/>
      <c r="C527" s="222"/>
      <c r="D527" s="222"/>
      <c r="E527" s="222"/>
      <c r="F527" s="222"/>
      <c r="G527" s="222"/>
      <c r="H527" s="222"/>
      <c r="I527" s="222"/>
      <c r="J527" s="222"/>
      <c r="K527" s="222"/>
      <c r="L527" s="222"/>
      <c r="M527" s="222"/>
      <c r="N527" s="22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  <c r="BW527" s="2"/>
      <c r="BX527" s="2"/>
      <c r="BY527" s="5"/>
    </row>
    <row r="528" spans="1:77" ht="15">
      <c r="A528" s="2"/>
      <c r="B528" s="2"/>
      <c r="C528" s="222"/>
      <c r="D528" s="222"/>
      <c r="E528" s="222"/>
      <c r="F528" s="222"/>
      <c r="G528" s="222"/>
      <c r="H528" s="222"/>
      <c r="I528" s="222"/>
      <c r="J528" s="222"/>
      <c r="K528" s="222"/>
      <c r="L528" s="222"/>
      <c r="M528" s="222"/>
      <c r="N528" s="22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  <c r="BW528" s="2"/>
      <c r="BX528" s="2"/>
      <c r="BY528" s="5"/>
    </row>
    <row r="529" spans="1:77" ht="15">
      <c r="A529" s="2"/>
      <c r="B529" s="2"/>
      <c r="C529" s="222"/>
      <c r="D529" s="222"/>
      <c r="E529" s="222"/>
      <c r="F529" s="222"/>
      <c r="G529" s="222"/>
      <c r="H529" s="222"/>
      <c r="I529" s="222"/>
      <c r="J529" s="222"/>
      <c r="K529" s="222"/>
      <c r="L529" s="222"/>
      <c r="M529" s="222"/>
      <c r="N529" s="22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  <c r="BW529" s="2"/>
      <c r="BX529" s="2"/>
      <c r="BY529" s="5"/>
    </row>
    <row r="530" spans="1:77" ht="15">
      <c r="A530" s="2"/>
      <c r="B530" s="2"/>
      <c r="C530" s="222"/>
      <c r="D530" s="222"/>
      <c r="E530" s="222"/>
      <c r="F530" s="222"/>
      <c r="G530" s="222"/>
      <c r="H530" s="222"/>
      <c r="I530" s="222"/>
      <c r="J530" s="222"/>
      <c r="K530" s="222"/>
      <c r="L530" s="222"/>
      <c r="M530" s="222"/>
      <c r="N530" s="22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  <c r="BW530" s="2"/>
      <c r="BX530" s="2"/>
      <c r="BY530" s="5"/>
    </row>
    <row r="531" spans="1:77" ht="15">
      <c r="A531" s="2"/>
      <c r="B531" s="2"/>
      <c r="C531" s="222"/>
      <c r="D531" s="222"/>
      <c r="E531" s="222"/>
      <c r="F531" s="222"/>
      <c r="G531" s="222"/>
      <c r="H531" s="222"/>
      <c r="I531" s="222"/>
      <c r="J531" s="222"/>
      <c r="K531" s="222"/>
      <c r="L531" s="222"/>
      <c r="M531" s="222"/>
      <c r="N531" s="22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5"/>
    </row>
    <row r="532" spans="1:77" ht="15">
      <c r="A532" s="2"/>
      <c r="B532" s="2"/>
      <c r="C532" s="222"/>
      <c r="D532" s="222"/>
      <c r="E532" s="222"/>
      <c r="F532" s="222"/>
      <c r="G532" s="222"/>
      <c r="H532" s="222"/>
      <c r="I532" s="222"/>
      <c r="J532" s="222"/>
      <c r="K532" s="222"/>
      <c r="L532" s="222"/>
      <c r="M532" s="222"/>
      <c r="N532" s="22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  <c r="BW532" s="2"/>
      <c r="BX532" s="2"/>
      <c r="BY532" s="5"/>
    </row>
    <row r="533" spans="1:77" ht="15">
      <c r="A533" s="2"/>
      <c r="B533" s="2"/>
      <c r="C533" s="222"/>
      <c r="D533" s="222"/>
      <c r="E533" s="222"/>
      <c r="F533" s="222"/>
      <c r="G533" s="222"/>
      <c r="H533" s="222"/>
      <c r="I533" s="222"/>
      <c r="J533" s="222"/>
      <c r="K533" s="222"/>
      <c r="L533" s="222"/>
      <c r="M533" s="222"/>
      <c r="N533" s="22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  <c r="BW533" s="2"/>
      <c r="BX533" s="2"/>
      <c r="BY533" s="5"/>
    </row>
    <row r="534" spans="1:77" ht="15">
      <c r="A534" s="2"/>
      <c r="B534" s="2"/>
      <c r="C534" s="222"/>
      <c r="D534" s="222"/>
      <c r="E534" s="222"/>
      <c r="F534" s="222"/>
      <c r="G534" s="222"/>
      <c r="H534" s="222"/>
      <c r="I534" s="222"/>
      <c r="J534" s="222"/>
      <c r="K534" s="222"/>
      <c r="L534" s="222"/>
      <c r="M534" s="222"/>
      <c r="N534" s="22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  <c r="BW534" s="2"/>
      <c r="BX534" s="2"/>
      <c r="BY534" s="5"/>
    </row>
    <row r="535" spans="1:77" ht="15">
      <c r="A535" s="2"/>
      <c r="B535" s="2"/>
      <c r="C535" s="222"/>
      <c r="D535" s="222"/>
      <c r="E535" s="222"/>
      <c r="F535" s="222"/>
      <c r="G535" s="222"/>
      <c r="H535" s="222"/>
      <c r="I535" s="222"/>
      <c r="J535" s="222"/>
      <c r="K535" s="222"/>
      <c r="L535" s="222"/>
      <c r="M535" s="222"/>
      <c r="N535" s="22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5"/>
    </row>
    <row r="536" spans="1:77" ht="15">
      <c r="A536" s="2"/>
      <c r="B536" s="2"/>
      <c r="C536" s="222"/>
      <c r="D536" s="222"/>
      <c r="E536" s="222"/>
      <c r="F536" s="222"/>
      <c r="G536" s="222"/>
      <c r="H536" s="222"/>
      <c r="I536" s="222"/>
      <c r="J536" s="222"/>
      <c r="K536" s="222"/>
      <c r="L536" s="222"/>
      <c r="M536" s="222"/>
      <c r="N536" s="22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  <c r="BW536" s="2"/>
      <c r="BX536" s="2"/>
      <c r="BY536" s="5"/>
    </row>
    <row r="537" spans="1:77" ht="15">
      <c r="A537" s="2"/>
      <c r="B537" s="2"/>
      <c r="C537" s="222"/>
      <c r="D537" s="222"/>
      <c r="E537" s="222"/>
      <c r="F537" s="222"/>
      <c r="G537" s="222"/>
      <c r="H537" s="222"/>
      <c r="I537" s="222"/>
      <c r="J537" s="222"/>
      <c r="K537" s="222"/>
      <c r="L537" s="222"/>
      <c r="M537" s="222"/>
      <c r="N537" s="22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  <c r="BW537" s="2"/>
      <c r="BX537" s="2"/>
      <c r="BY537" s="5"/>
    </row>
    <row r="538" spans="1:77" ht="15">
      <c r="A538" s="2"/>
      <c r="B538" s="2"/>
      <c r="C538" s="222"/>
      <c r="D538" s="222"/>
      <c r="E538" s="222"/>
      <c r="F538" s="222"/>
      <c r="G538" s="222"/>
      <c r="H538" s="222"/>
      <c r="I538" s="222"/>
      <c r="J538" s="222"/>
      <c r="K538" s="222"/>
      <c r="L538" s="222"/>
      <c r="M538" s="222"/>
      <c r="N538" s="22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  <c r="BW538" s="2"/>
      <c r="BX538" s="2"/>
      <c r="BY538" s="5"/>
    </row>
    <row r="539" spans="1:77" ht="15">
      <c r="A539" s="2"/>
      <c r="B539" s="2"/>
      <c r="C539" s="222"/>
      <c r="D539" s="222"/>
      <c r="E539" s="222"/>
      <c r="F539" s="222"/>
      <c r="G539" s="222"/>
      <c r="H539" s="222"/>
      <c r="I539" s="222"/>
      <c r="J539" s="222"/>
      <c r="K539" s="222"/>
      <c r="L539" s="222"/>
      <c r="M539" s="222"/>
      <c r="N539" s="22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  <c r="BW539" s="2"/>
      <c r="BX539" s="2"/>
      <c r="BY539" s="5"/>
    </row>
    <row r="540" spans="1:77" ht="15">
      <c r="A540" s="2"/>
      <c r="B540" s="2"/>
      <c r="C540" s="222"/>
      <c r="D540" s="222"/>
      <c r="E540" s="222"/>
      <c r="F540" s="222"/>
      <c r="G540" s="222"/>
      <c r="H540" s="222"/>
      <c r="I540" s="222"/>
      <c r="J540" s="222"/>
      <c r="K540" s="222"/>
      <c r="L540" s="222"/>
      <c r="M540" s="222"/>
      <c r="N540" s="22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  <c r="BW540" s="2"/>
      <c r="BX540" s="2"/>
      <c r="BY540" s="5"/>
    </row>
    <row r="541" spans="1:77" ht="15">
      <c r="A541" s="2"/>
      <c r="B541" s="2"/>
      <c r="C541" s="222"/>
      <c r="D541" s="222"/>
      <c r="E541" s="222"/>
      <c r="F541" s="222"/>
      <c r="G541" s="222"/>
      <c r="H541" s="222"/>
      <c r="I541" s="222"/>
      <c r="J541" s="222"/>
      <c r="K541" s="222"/>
      <c r="L541" s="222"/>
      <c r="M541" s="222"/>
      <c r="N541" s="22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  <c r="BW541" s="2"/>
      <c r="BX541" s="2"/>
      <c r="BY541" s="5"/>
    </row>
    <row r="542" spans="1:77" ht="15">
      <c r="A542" s="2"/>
      <c r="B542" s="2"/>
      <c r="C542" s="222"/>
      <c r="D542" s="222"/>
      <c r="E542" s="222"/>
      <c r="F542" s="222"/>
      <c r="G542" s="222"/>
      <c r="H542" s="222"/>
      <c r="I542" s="222"/>
      <c r="J542" s="222"/>
      <c r="K542" s="222"/>
      <c r="L542" s="222"/>
      <c r="M542" s="222"/>
      <c r="N542" s="22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  <c r="BW542" s="2"/>
      <c r="BX542" s="2"/>
      <c r="BY542" s="5"/>
    </row>
    <row r="543" spans="1:77" ht="15">
      <c r="A543" s="2"/>
      <c r="B543" s="2"/>
      <c r="C543" s="222"/>
      <c r="D543" s="222"/>
      <c r="E543" s="222"/>
      <c r="F543" s="222"/>
      <c r="G543" s="222"/>
      <c r="H543" s="222"/>
      <c r="I543" s="222"/>
      <c r="J543" s="222"/>
      <c r="K543" s="222"/>
      <c r="L543" s="222"/>
      <c r="M543" s="222"/>
      <c r="N543" s="22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  <c r="BW543" s="2"/>
      <c r="BX543" s="2"/>
      <c r="BY543" s="5"/>
    </row>
    <row r="544" spans="1:77" ht="15">
      <c r="A544" s="2"/>
      <c r="B544" s="2"/>
      <c r="C544" s="222"/>
      <c r="D544" s="222"/>
      <c r="E544" s="222"/>
      <c r="F544" s="222"/>
      <c r="G544" s="222"/>
      <c r="H544" s="222"/>
      <c r="I544" s="222"/>
      <c r="J544" s="222"/>
      <c r="K544" s="222"/>
      <c r="L544" s="222"/>
      <c r="M544" s="222"/>
      <c r="N544" s="22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  <c r="BW544" s="2"/>
      <c r="BX544" s="2"/>
      <c r="BY544" s="5"/>
    </row>
    <row r="545" spans="1:77" ht="15">
      <c r="A545" s="2"/>
      <c r="B545" s="2"/>
      <c r="C545" s="222"/>
      <c r="D545" s="222"/>
      <c r="E545" s="222"/>
      <c r="F545" s="222"/>
      <c r="G545" s="222"/>
      <c r="H545" s="222"/>
      <c r="I545" s="222"/>
      <c r="J545" s="222"/>
      <c r="K545" s="222"/>
      <c r="L545" s="222"/>
      <c r="M545" s="222"/>
      <c r="N545" s="22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  <c r="BW545" s="2"/>
      <c r="BX545" s="2"/>
      <c r="BY545" s="5"/>
    </row>
    <row r="546" spans="1:77" ht="15">
      <c r="A546" s="2"/>
      <c r="B546" s="2"/>
      <c r="C546" s="222"/>
      <c r="D546" s="222"/>
      <c r="E546" s="222"/>
      <c r="F546" s="222"/>
      <c r="G546" s="222"/>
      <c r="H546" s="222"/>
      <c r="I546" s="222"/>
      <c r="J546" s="222"/>
      <c r="K546" s="222"/>
      <c r="L546" s="222"/>
      <c r="M546" s="222"/>
      <c r="N546" s="22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  <c r="BW546" s="2"/>
      <c r="BX546" s="2"/>
      <c r="BY546" s="5"/>
    </row>
    <row r="547" spans="1:77" ht="15">
      <c r="A547" s="2"/>
      <c r="B547" s="2"/>
      <c r="C547" s="222"/>
      <c r="D547" s="222"/>
      <c r="E547" s="222"/>
      <c r="F547" s="222"/>
      <c r="G547" s="222"/>
      <c r="H547" s="222"/>
      <c r="I547" s="222"/>
      <c r="J547" s="222"/>
      <c r="K547" s="222"/>
      <c r="L547" s="222"/>
      <c r="M547" s="222"/>
      <c r="N547" s="22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  <c r="BW547" s="2"/>
      <c r="BX547" s="2"/>
      <c r="BY547" s="5"/>
    </row>
    <row r="548" spans="1:77" ht="15">
      <c r="A548" s="2"/>
      <c r="B548" s="2"/>
      <c r="C548" s="222"/>
      <c r="D548" s="222"/>
      <c r="E548" s="222"/>
      <c r="F548" s="222"/>
      <c r="G548" s="222"/>
      <c r="H548" s="222"/>
      <c r="I548" s="222"/>
      <c r="J548" s="222"/>
      <c r="K548" s="222"/>
      <c r="L548" s="222"/>
      <c r="M548" s="222"/>
      <c r="N548" s="22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  <c r="BW548" s="2"/>
      <c r="BX548" s="2"/>
      <c r="BY548" s="5"/>
    </row>
    <row r="549" spans="1:77" ht="15">
      <c r="A549" s="2"/>
      <c r="B549" s="2"/>
      <c r="C549" s="222"/>
      <c r="D549" s="222"/>
      <c r="E549" s="222"/>
      <c r="F549" s="222"/>
      <c r="G549" s="222"/>
      <c r="H549" s="222"/>
      <c r="I549" s="222"/>
      <c r="J549" s="222"/>
      <c r="K549" s="222"/>
      <c r="L549" s="222"/>
      <c r="M549" s="222"/>
      <c r="N549" s="22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  <c r="BW549" s="2"/>
      <c r="BX549" s="2"/>
      <c r="BY549" s="5"/>
    </row>
    <row r="550" spans="1:77" ht="15">
      <c r="A550" s="2"/>
      <c r="B550" s="2"/>
      <c r="C550" s="222"/>
      <c r="D550" s="222"/>
      <c r="E550" s="222"/>
      <c r="F550" s="222"/>
      <c r="G550" s="222"/>
      <c r="H550" s="222"/>
      <c r="I550" s="222"/>
      <c r="J550" s="222"/>
      <c r="K550" s="222"/>
      <c r="L550" s="222"/>
      <c r="M550" s="222"/>
      <c r="N550" s="22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  <c r="BW550" s="2"/>
      <c r="BX550" s="2"/>
      <c r="BY550" s="5"/>
    </row>
    <row r="551" spans="1:77" ht="15">
      <c r="A551" s="2"/>
      <c r="B551" s="2"/>
      <c r="C551" s="222"/>
      <c r="D551" s="222"/>
      <c r="E551" s="222"/>
      <c r="F551" s="222"/>
      <c r="G551" s="222"/>
      <c r="H551" s="222"/>
      <c r="I551" s="222"/>
      <c r="J551" s="222"/>
      <c r="K551" s="222"/>
      <c r="L551" s="222"/>
      <c r="M551" s="222"/>
      <c r="N551" s="22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5"/>
    </row>
    <row r="552" spans="1:77" ht="15">
      <c r="A552" s="2"/>
      <c r="B552" s="2"/>
      <c r="C552" s="222"/>
      <c r="D552" s="222"/>
      <c r="E552" s="222"/>
      <c r="F552" s="222"/>
      <c r="G552" s="222"/>
      <c r="H552" s="222"/>
      <c r="I552" s="222"/>
      <c r="J552" s="222"/>
      <c r="K552" s="222"/>
      <c r="L552" s="222"/>
      <c r="M552" s="222"/>
      <c r="N552" s="22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5"/>
    </row>
    <row r="553" spans="1:77" ht="15">
      <c r="A553" s="2"/>
      <c r="B553" s="2"/>
      <c r="C553" s="222"/>
      <c r="D553" s="222"/>
      <c r="E553" s="222"/>
      <c r="F553" s="222"/>
      <c r="G553" s="222"/>
      <c r="H553" s="222"/>
      <c r="I553" s="222"/>
      <c r="J553" s="222"/>
      <c r="K553" s="222"/>
      <c r="L553" s="222"/>
      <c r="M553" s="222"/>
      <c r="N553" s="22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  <c r="BW553" s="2"/>
      <c r="BX553" s="2"/>
      <c r="BY553" s="5"/>
    </row>
    <row r="554" spans="1:77" ht="15">
      <c r="A554" s="2"/>
      <c r="B554" s="2"/>
      <c r="C554" s="222"/>
      <c r="D554" s="222"/>
      <c r="E554" s="222"/>
      <c r="F554" s="222"/>
      <c r="G554" s="222"/>
      <c r="H554" s="222"/>
      <c r="I554" s="222"/>
      <c r="J554" s="222"/>
      <c r="K554" s="222"/>
      <c r="L554" s="222"/>
      <c r="M554" s="222"/>
      <c r="N554" s="22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  <c r="BW554" s="2"/>
      <c r="BX554" s="2"/>
      <c r="BY554" s="5"/>
    </row>
    <row r="555" spans="1:77" ht="15">
      <c r="A555" s="2"/>
      <c r="B555" s="2"/>
      <c r="C555" s="222"/>
      <c r="D555" s="222"/>
      <c r="E555" s="222"/>
      <c r="F555" s="222"/>
      <c r="G555" s="222"/>
      <c r="H555" s="222"/>
      <c r="I555" s="222"/>
      <c r="J555" s="222"/>
      <c r="K555" s="222"/>
      <c r="L555" s="222"/>
      <c r="M555" s="222"/>
      <c r="N555" s="22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  <c r="BW555" s="2"/>
      <c r="BX555" s="2"/>
      <c r="BY555" s="5"/>
    </row>
    <row r="556" spans="1:77" ht="15">
      <c r="A556" s="2"/>
      <c r="B556" s="2"/>
      <c r="C556" s="222"/>
      <c r="D556" s="222"/>
      <c r="E556" s="222"/>
      <c r="F556" s="222"/>
      <c r="G556" s="222"/>
      <c r="H556" s="222"/>
      <c r="I556" s="222"/>
      <c r="J556" s="222"/>
      <c r="K556" s="222"/>
      <c r="L556" s="222"/>
      <c r="M556" s="222"/>
      <c r="N556" s="22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  <c r="BW556" s="2"/>
      <c r="BX556" s="2"/>
      <c r="BY556" s="5"/>
    </row>
    <row r="557" spans="1:77" ht="15">
      <c r="A557" s="2"/>
      <c r="B557" s="2"/>
      <c r="C557" s="222"/>
      <c r="D557" s="222"/>
      <c r="E557" s="222"/>
      <c r="F557" s="222"/>
      <c r="G557" s="222"/>
      <c r="H557" s="222"/>
      <c r="I557" s="222"/>
      <c r="J557" s="222"/>
      <c r="K557" s="222"/>
      <c r="L557" s="222"/>
      <c r="M557" s="222"/>
      <c r="N557" s="22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  <c r="BW557" s="2"/>
      <c r="BX557" s="2"/>
      <c r="BY557" s="5"/>
    </row>
    <row r="558" spans="1:77" ht="15">
      <c r="A558" s="2"/>
      <c r="B558" s="2"/>
      <c r="C558" s="222"/>
      <c r="D558" s="222"/>
      <c r="E558" s="222"/>
      <c r="F558" s="222"/>
      <c r="G558" s="222"/>
      <c r="H558" s="222"/>
      <c r="I558" s="222"/>
      <c r="J558" s="222"/>
      <c r="K558" s="222"/>
      <c r="L558" s="222"/>
      <c r="M558" s="222"/>
      <c r="N558" s="22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  <c r="BW558" s="2"/>
      <c r="BX558" s="2"/>
      <c r="BY558" s="5"/>
    </row>
    <row r="559" spans="1:77" ht="15">
      <c r="A559" s="2"/>
      <c r="B559" s="2"/>
      <c r="C559" s="222"/>
      <c r="D559" s="222"/>
      <c r="E559" s="222"/>
      <c r="F559" s="222"/>
      <c r="G559" s="222"/>
      <c r="H559" s="222"/>
      <c r="I559" s="222"/>
      <c r="J559" s="222"/>
      <c r="K559" s="222"/>
      <c r="L559" s="222"/>
      <c r="M559" s="222"/>
      <c r="N559" s="22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  <c r="BW559" s="2"/>
      <c r="BX559" s="2"/>
      <c r="BY559" s="5"/>
    </row>
    <row r="560" spans="1:77" ht="15">
      <c r="A560" s="2"/>
      <c r="B560" s="2"/>
      <c r="C560" s="222"/>
      <c r="D560" s="222"/>
      <c r="E560" s="222"/>
      <c r="F560" s="222"/>
      <c r="G560" s="222"/>
      <c r="H560" s="222"/>
      <c r="I560" s="222"/>
      <c r="J560" s="222"/>
      <c r="K560" s="222"/>
      <c r="L560" s="222"/>
      <c r="M560" s="222"/>
      <c r="N560" s="22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  <c r="BW560" s="2"/>
      <c r="BX560" s="2"/>
      <c r="BY560" s="5"/>
    </row>
    <row r="561" spans="1:77" ht="15">
      <c r="A561" s="2"/>
      <c r="B561" s="2"/>
      <c r="C561" s="222"/>
      <c r="D561" s="222"/>
      <c r="E561" s="222"/>
      <c r="F561" s="222"/>
      <c r="G561" s="222"/>
      <c r="H561" s="222"/>
      <c r="I561" s="222"/>
      <c r="J561" s="222"/>
      <c r="K561" s="222"/>
      <c r="L561" s="222"/>
      <c r="M561" s="222"/>
      <c r="N561" s="22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  <c r="BW561" s="2"/>
      <c r="BX561" s="2"/>
      <c r="BY561" s="5"/>
    </row>
    <row r="562" spans="1:77" ht="15">
      <c r="A562" s="2"/>
      <c r="B562" s="2"/>
      <c r="C562" s="222"/>
      <c r="D562" s="222"/>
      <c r="E562" s="222"/>
      <c r="F562" s="222"/>
      <c r="G562" s="222"/>
      <c r="H562" s="222"/>
      <c r="I562" s="222"/>
      <c r="J562" s="222"/>
      <c r="K562" s="222"/>
      <c r="L562" s="222"/>
      <c r="M562" s="222"/>
      <c r="N562" s="22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  <c r="BW562" s="2"/>
      <c r="BX562" s="2"/>
      <c r="BY562" s="5"/>
    </row>
    <row r="563" spans="1:77" ht="15">
      <c r="A563" s="2"/>
      <c r="B563" s="2"/>
      <c r="C563" s="222"/>
      <c r="D563" s="222"/>
      <c r="E563" s="222"/>
      <c r="F563" s="222"/>
      <c r="G563" s="222"/>
      <c r="H563" s="222"/>
      <c r="I563" s="222"/>
      <c r="J563" s="222"/>
      <c r="K563" s="222"/>
      <c r="L563" s="222"/>
      <c r="M563" s="222"/>
      <c r="N563" s="22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5"/>
    </row>
    <row r="564" spans="1:77" ht="15">
      <c r="A564" s="2"/>
      <c r="B564" s="2"/>
      <c r="C564" s="222"/>
      <c r="D564" s="222"/>
      <c r="E564" s="222"/>
      <c r="F564" s="222"/>
      <c r="G564" s="222"/>
      <c r="H564" s="222"/>
      <c r="I564" s="222"/>
      <c r="J564" s="222"/>
      <c r="K564" s="222"/>
      <c r="L564" s="222"/>
      <c r="M564" s="222"/>
      <c r="N564" s="22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5"/>
    </row>
    <row r="565" spans="1:77" ht="15">
      <c r="A565" s="2"/>
      <c r="B565" s="2"/>
      <c r="C565" s="222"/>
      <c r="D565" s="222"/>
      <c r="E565" s="222"/>
      <c r="F565" s="222"/>
      <c r="G565" s="222"/>
      <c r="H565" s="222"/>
      <c r="I565" s="222"/>
      <c r="J565" s="222"/>
      <c r="K565" s="222"/>
      <c r="L565" s="222"/>
      <c r="M565" s="222"/>
      <c r="N565" s="22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  <c r="BW565" s="2"/>
      <c r="BX565" s="2"/>
      <c r="BY565" s="5"/>
    </row>
    <row r="566" spans="1:77" ht="15">
      <c r="A566" s="2"/>
      <c r="B566" s="2"/>
      <c r="C566" s="222"/>
      <c r="D566" s="222"/>
      <c r="E566" s="222"/>
      <c r="F566" s="222"/>
      <c r="G566" s="222"/>
      <c r="H566" s="222"/>
      <c r="I566" s="222"/>
      <c r="J566" s="222"/>
      <c r="K566" s="222"/>
      <c r="L566" s="222"/>
      <c r="M566" s="222"/>
      <c r="N566" s="22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  <c r="BW566" s="2"/>
      <c r="BX566" s="2"/>
      <c r="BY566" s="5"/>
    </row>
    <row r="567" spans="1:77" ht="15">
      <c r="A567" s="2"/>
      <c r="B567" s="2"/>
      <c r="C567" s="222"/>
      <c r="D567" s="222"/>
      <c r="E567" s="222"/>
      <c r="F567" s="222"/>
      <c r="G567" s="222"/>
      <c r="H567" s="222"/>
      <c r="I567" s="222"/>
      <c r="J567" s="222"/>
      <c r="K567" s="222"/>
      <c r="L567" s="222"/>
      <c r="M567" s="222"/>
      <c r="N567" s="22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  <c r="BW567" s="2"/>
      <c r="BX567" s="2"/>
      <c r="BY567" s="5"/>
    </row>
    <row r="568" spans="1:77" ht="15">
      <c r="A568" s="2"/>
      <c r="B568" s="2"/>
      <c r="C568" s="222"/>
      <c r="D568" s="222"/>
      <c r="E568" s="222"/>
      <c r="F568" s="222"/>
      <c r="G568" s="222"/>
      <c r="H568" s="222"/>
      <c r="I568" s="222"/>
      <c r="J568" s="222"/>
      <c r="K568" s="222"/>
      <c r="L568" s="222"/>
      <c r="M568" s="222"/>
      <c r="N568" s="22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  <c r="BW568" s="2"/>
      <c r="BX568" s="2"/>
      <c r="BY568" s="5"/>
    </row>
    <row r="569" spans="1:77" ht="15">
      <c r="A569" s="2"/>
      <c r="B569" s="2"/>
      <c r="C569" s="222"/>
      <c r="D569" s="222"/>
      <c r="E569" s="222"/>
      <c r="F569" s="222"/>
      <c r="G569" s="222"/>
      <c r="H569" s="222"/>
      <c r="I569" s="222"/>
      <c r="J569" s="222"/>
      <c r="K569" s="222"/>
      <c r="L569" s="222"/>
      <c r="M569" s="222"/>
      <c r="N569" s="22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  <c r="BW569" s="2"/>
      <c r="BX569" s="2"/>
      <c r="BY569" s="5"/>
    </row>
    <row r="570" spans="1:77" ht="15">
      <c r="A570" s="2"/>
      <c r="B570" s="2"/>
      <c r="C570" s="222"/>
      <c r="D570" s="222"/>
      <c r="E570" s="222"/>
      <c r="F570" s="222"/>
      <c r="G570" s="222"/>
      <c r="H570" s="222"/>
      <c r="I570" s="222"/>
      <c r="J570" s="222"/>
      <c r="K570" s="222"/>
      <c r="L570" s="222"/>
      <c r="M570" s="222"/>
      <c r="N570" s="22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  <c r="BW570" s="2"/>
      <c r="BX570" s="2"/>
      <c r="BY570" s="5"/>
    </row>
    <row r="571" spans="1:77" ht="15">
      <c r="A571" s="2"/>
      <c r="B571" s="2"/>
      <c r="C571" s="222"/>
      <c r="D571" s="222"/>
      <c r="E571" s="222"/>
      <c r="F571" s="222"/>
      <c r="G571" s="222"/>
      <c r="H571" s="222"/>
      <c r="I571" s="222"/>
      <c r="J571" s="222"/>
      <c r="K571" s="222"/>
      <c r="L571" s="222"/>
      <c r="M571" s="222"/>
      <c r="N571" s="22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  <c r="BW571" s="2"/>
      <c r="BX571" s="2"/>
      <c r="BY571" s="5"/>
    </row>
    <row r="572" spans="1:77" ht="15">
      <c r="A572" s="2"/>
      <c r="B572" s="2"/>
      <c r="C572" s="222"/>
      <c r="D572" s="222"/>
      <c r="E572" s="222"/>
      <c r="F572" s="222"/>
      <c r="G572" s="222"/>
      <c r="H572" s="222"/>
      <c r="I572" s="222"/>
      <c r="J572" s="222"/>
      <c r="K572" s="222"/>
      <c r="L572" s="222"/>
      <c r="M572" s="222"/>
      <c r="N572" s="22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  <c r="BW572" s="2"/>
      <c r="BX572" s="2"/>
      <c r="BY572" s="5"/>
    </row>
    <row r="573" spans="1:77" ht="15">
      <c r="A573" s="2"/>
      <c r="B573" s="2"/>
      <c r="C573" s="222"/>
      <c r="D573" s="222"/>
      <c r="E573" s="222"/>
      <c r="F573" s="222"/>
      <c r="G573" s="222"/>
      <c r="H573" s="222"/>
      <c r="I573" s="222"/>
      <c r="J573" s="222"/>
      <c r="K573" s="222"/>
      <c r="L573" s="222"/>
      <c r="M573" s="222"/>
      <c r="N573" s="22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  <c r="BW573" s="2"/>
      <c r="BX573" s="2"/>
      <c r="BY573" s="5"/>
    </row>
    <row r="574" spans="1:77" ht="15">
      <c r="A574" s="2"/>
      <c r="B574" s="2"/>
      <c r="C574" s="222"/>
      <c r="D574" s="222"/>
      <c r="E574" s="222"/>
      <c r="F574" s="222"/>
      <c r="G574" s="222"/>
      <c r="H574" s="222"/>
      <c r="I574" s="222"/>
      <c r="J574" s="222"/>
      <c r="K574" s="222"/>
      <c r="L574" s="222"/>
      <c r="M574" s="222"/>
      <c r="N574" s="22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  <c r="BW574" s="2"/>
      <c r="BX574" s="2"/>
      <c r="BY574" s="5"/>
    </row>
    <row r="575" spans="1:77" ht="15">
      <c r="A575" s="2"/>
      <c r="B575" s="2"/>
      <c r="C575" s="222"/>
      <c r="D575" s="222"/>
      <c r="E575" s="222"/>
      <c r="F575" s="222"/>
      <c r="G575" s="222"/>
      <c r="H575" s="222"/>
      <c r="I575" s="222"/>
      <c r="J575" s="222"/>
      <c r="K575" s="222"/>
      <c r="L575" s="222"/>
      <c r="M575" s="222"/>
      <c r="N575" s="22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5"/>
    </row>
    <row r="576" spans="1:77" ht="15">
      <c r="A576" s="2"/>
      <c r="B576" s="2"/>
      <c r="C576" s="222"/>
      <c r="D576" s="222"/>
      <c r="E576" s="222"/>
      <c r="F576" s="222"/>
      <c r="G576" s="222"/>
      <c r="H576" s="222"/>
      <c r="I576" s="222"/>
      <c r="J576" s="222"/>
      <c r="K576" s="222"/>
      <c r="L576" s="222"/>
      <c r="M576" s="222"/>
      <c r="N576" s="22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5"/>
    </row>
    <row r="577" spans="1:77" ht="15">
      <c r="A577" s="2"/>
      <c r="B577" s="2"/>
      <c r="C577" s="222"/>
      <c r="D577" s="222"/>
      <c r="E577" s="222"/>
      <c r="F577" s="222"/>
      <c r="G577" s="222"/>
      <c r="H577" s="222"/>
      <c r="I577" s="222"/>
      <c r="J577" s="222"/>
      <c r="K577" s="222"/>
      <c r="L577" s="222"/>
      <c r="M577" s="222"/>
      <c r="N577" s="22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  <c r="BW577" s="2"/>
      <c r="BX577" s="2"/>
      <c r="BY577" s="5"/>
    </row>
    <row r="578" spans="1:77" ht="15">
      <c r="A578" s="2"/>
      <c r="B578" s="2"/>
      <c r="C578" s="222"/>
      <c r="D578" s="222"/>
      <c r="E578" s="222"/>
      <c r="F578" s="222"/>
      <c r="G578" s="222"/>
      <c r="H578" s="222"/>
      <c r="I578" s="222"/>
      <c r="J578" s="222"/>
      <c r="K578" s="222"/>
      <c r="L578" s="222"/>
      <c r="M578" s="222"/>
      <c r="N578" s="22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5"/>
    </row>
    <row r="579" spans="1:77" ht="15">
      <c r="A579" s="2"/>
      <c r="B579" s="2"/>
      <c r="C579" s="222"/>
      <c r="D579" s="222"/>
      <c r="E579" s="222"/>
      <c r="F579" s="222"/>
      <c r="G579" s="222"/>
      <c r="H579" s="222"/>
      <c r="I579" s="222"/>
      <c r="J579" s="222"/>
      <c r="K579" s="222"/>
      <c r="L579" s="222"/>
      <c r="M579" s="222"/>
      <c r="N579" s="22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  <c r="BW579" s="2"/>
      <c r="BX579" s="2"/>
      <c r="BY579" s="5"/>
    </row>
    <row r="580" spans="1:77" ht="15">
      <c r="A580" s="2"/>
      <c r="B580" s="2"/>
      <c r="C580" s="222"/>
      <c r="D580" s="222"/>
      <c r="E580" s="222"/>
      <c r="F580" s="222"/>
      <c r="G580" s="222"/>
      <c r="H580" s="222"/>
      <c r="I580" s="222"/>
      <c r="J580" s="222"/>
      <c r="K580" s="222"/>
      <c r="L580" s="222"/>
      <c r="M580" s="222"/>
      <c r="N580" s="22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  <c r="BW580" s="2"/>
      <c r="BX580" s="2"/>
      <c r="BY580" s="5"/>
    </row>
    <row r="581" spans="1:77" ht="15">
      <c r="A581" s="2"/>
      <c r="B581" s="2"/>
      <c r="C581" s="222"/>
      <c r="D581" s="222"/>
      <c r="E581" s="222"/>
      <c r="F581" s="222"/>
      <c r="G581" s="222"/>
      <c r="H581" s="222"/>
      <c r="I581" s="222"/>
      <c r="J581" s="222"/>
      <c r="K581" s="222"/>
      <c r="L581" s="222"/>
      <c r="M581" s="222"/>
      <c r="N581" s="22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  <c r="BW581" s="2"/>
      <c r="BX581" s="2"/>
      <c r="BY581" s="5"/>
    </row>
    <row r="582" spans="1:77" ht="15">
      <c r="A582" s="2"/>
      <c r="B582" s="2"/>
      <c r="C582" s="222"/>
      <c r="D582" s="222"/>
      <c r="E582" s="222"/>
      <c r="F582" s="222"/>
      <c r="G582" s="222"/>
      <c r="H582" s="222"/>
      <c r="I582" s="222"/>
      <c r="J582" s="222"/>
      <c r="K582" s="222"/>
      <c r="L582" s="222"/>
      <c r="M582" s="222"/>
      <c r="N582" s="22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  <c r="BW582" s="2"/>
      <c r="BX582" s="2"/>
      <c r="BY582" s="5"/>
    </row>
    <row r="583" spans="1:77" ht="15">
      <c r="A583" s="2"/>
      <c r="B583" s="2"/>
      <c r="C583" s="222"/>
      <c r="D583" s="222"/>
      <c r="E583" s="222"/>
      <c r="F583" s="222"/>
      <c r="G583" s="222"/>
      <c r="H583" s="222"/>
      <c r="I583" s="222"/>
      <c r="J583" s="222"/>
      <c r="K583" s="222"/>
      <c r="L583" s="222"/>
      <c r="M583" s="222"/>
      <c r="N583" s="22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  <c r="BW583" s="2"/>
      <c r="BX583" s="2"/>
      <c r="BY583" s="5"/>
    </row>
    <row r="584" spans="1:77" ht="15">
      <c r="A584" s="2"/>
      <c r="B584" s="2"/>
      <c r="C584" s="222"/>
      <c r="D584" s="222"/>
      <c r="E584" s="222"/>
      <c r="F584" s="222"/>
      <c r="G584" s="222"/>
      <c r="H584" s="222"/>
      <c r="I584" s="222"/>
      <c r="J584" s="222"/>
      <c r="K584" s="222"/>
      <c r="L584" s="222"/>
      <c r="M584" s="222"/>
      <c r="N584" s="22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  <c r="BW584" s="2"/>
      <c r="BX584" s="2"/>
      <c r="BY584" s="5"/>
    </row>
    <row r="585" spans="1:77" ht="15">
      <c r="A585" s="2"/>
      <c r="B585" s="2"/>
      <c r="C585" s="222"/>
      <c r="D585" s="222"/>
      <c r="E585" s="222"/>
      <c r="F585" s="222"/>
      <c r="G585" s="222"/>
      <c r="H585" s="222"/>
      <c r="I585" s="222"/>
      <c r="J585" s="222"/>
      <c r="K585" s="222"/>
      <c r="L585" s="222"/>
      <c r="M585" s="222"/>
      <c r="N585" s="22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  <c r="BW585" s="2"/>
      <c r="BX585" s="2"/>
      <c r="BY585" s="5"/>
    </row>
    <row r="586" spans="1:77" ht="15">
      <c r="A586" s="2"/>
      <c r="B586" s="2"/>
      <c r="C586" s="222"/>
      <c r="D586" s="222"/>
      <c r="E586" s="222"/>
      <c r="F586" s="222"/>
      <c r="G586" s="222"/>
      <c r="H586" s="222"/>
      <c r="I586" s="222"/>
      <c r="J586" s="222"/>
      <c r="K586" s="222"/>
      <c r="L586" s="222"/>
      <c r="M586" s="222"/>
      <c r="N586" s="22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  <c r="BW586" s="2"/>
      <c r="BX586" s="2"/>
      <c r="BY586" s="5"/>
    </row>
    <row r="587" spans="1:77" ht="15">
      <c r="A587" s="2"/>
      <c r="B587" s="2"/>
      <c r="C587" s="222"/>
      <c r="D587" s="222"/>
      <c r="E587" s="222"/>
      <c r="F587" s="222"/>
      <c r="G587" s="222"/>
      <c r="H587" s="222"/>
      <c r="I587" s="222"/>
      <c r="J587" s="222"/>
      <c r="K587" s="222"/>
      <c r="L587" s="222"/>
      <c r="M587" s="222"/>
      <c r="N587" s="22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  <c r="BW587" s="2"/>
      <c r="BX587" s="2"/>
      <c r="BY587" s="5"/>
    </row>
    <row r="588" spans="1:77" ht="15">
      <c r="A588" s="2"/>
      <c r="B588" s="2"/>
      <c r="C588" s="222"/>
      <c r="D588" s="222"/>
      <c r="E588" s="222"/>
      <c r="F588" s="222"/>
      <c r="G588" s="222"/>
      <c r="H588" s="222"/>
      <c r="I588" s="222"/>
      <c r="J588" s="222"/>
      <c r="K588" s="222"/>
      <c r="L588" s="222"/>
      <c r="M588" s="222"/>
      <c r="N588" s="22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  <c r="BW588" s="2"/>
      <c r="BX588" s="2"/>
      <c r="BY588" s="5"/>
    </row>
    <row r="589" spans="1:77" ht="15">
      <c r="A589" s="2"/>
      <c r="B589" s="2"/>
      <c r="C589" s="222"/>
      <c r="D589" s="222"/>
      <c r="E589" s="222"/>
      <c r="F589" s="222"/>
      <c r="G589" s="222"/>
      <c r="H589" s="222"/>
      <c r="I589" s="222"/>
      <c r="J589" s="222"/>
      <c r="K589" s="222"/>
      <c r="L589" s="222"/>
      <c r="M589" s="222"/>
      <c r="N589" s="22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  <c r="BW589" s="2"/>
      <c r="BX589" s="2"/>
      <c r="BY589" s="5"/>
    </row>
    <row r="590" spans="1:77" ht="15">
      <c r="A590" s="2"/>
      <c r="B590" s="2"/>
      <c r="C590" s="222"/>
      <c r="D590" s="222"/>
      <c r="E590" s="222"/>
      <c r="F590" s="222"/>
      <c r="G590" s="222"/>
      <c r="H590" s="222"/>
      <c r="I590" s="222"/>
      <c r="J590" s="222"/>
      <c r="K590" s="222"/>
      <c r="L590" s="222"/>
      <c r="M590" s="222"/>
      <c r="N590" s="22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  <c r="BW590" s="2"/>
      <c r="BX590" s="2"/>
      <c r="BY590" s="5"/>
    </row>
    <row r="591" spans="1:77" ht="15">
      <c r="A591" s="2"/>
      <c r="B591" s="2"/>
      <c r="C591" s="222"/>
      <c r="D591" s="222"/>
      <c r="E591" s="222"/>
      <c r="F591" s="222"/>
      <c r="G591" s="222"/>
      <c r="H591" s="222"/>
      <c r="I591" s="222"/>
      <c r="J591" s="222"/>
      <c r="K591" s="222"/>
      <c r="L591" s="222"/>
      <c r="M591" s="222"/>
      <c r="N591" s="22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  <c r="BW591" s="2"/>
      <c r="BX591" s="2"/>
      <c r="BY591" s="5"/>
    </row>
    <row r="592" spans="1:77" ht="15">
      <c r="A592" s="2"/>
      <c r="B592" s="2"/>
      <c r="C592" s="222"/>
      <c r="D592" s="222"/>
      <c r="E592" s="222"/>
      <c r="F592" s="222"/>
      <c r="G592" s="222"/>
      <c r="H592" s="222"/>
      <c r="I592" s="222"/>
      <c r="J592" s="222"/>
      <c r="K592" s="222"/>
      <c r="L592" s="222"/>
      <c r="M592" s="222"/>
      <c r="N592" s="22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  <c r="BW592" s="2"/>
      <c r="BX592" s="2"/>
      <c r="BY592" s="5"/>
    </row>
    <row r="593" spans="1:77" ht="15">
      <c r="A593" s="2"/>
      <c r="B593" s="2"/>
      <c r="C593" s="222"/>
      <c r="D593" s="222"/>
      <c r="E593" s="222"/>
      <c r="F593" s="222"/>
      <c r="G593" s="222"/>
      <c r="H593" s="222"/>
      <c r="I593" s="222"/>
      <c r="J593" s="222"/>
      <c r="K593" s="222"/>
      <c r="L593" s="222"/>
      <c r="M593" s="222"/>
      <c r="N593" s="22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  <c r="BW593" s="2"/>
      <c r="BX593" s="2"/>
      <c r="BY593" s="5"/>
    </row>
    <row r="594" spans="1:77" ht="15">
      <c r="A594" s="2"/>
      <c r="B594" s="2"/>
      <c r="C594" s="222"/>
      <c r="D594" s="222"/>
      <c r="E594" s="222"/>
      <c r="F594" s="222"/>
      <c r="G594" s="222"/>
      <c r="H594" s="222"/>
      <c r="I594" s="222"/>
      <c r="J594" s="222"/>
      <c r="K594" s="222"/>
      <c r="L594" s="222"/>
      <c r="M594" s="222"/>
      <c r="N594" s="22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  <c r="BW594" s="2"/>
      <c r="BX594" s="2"/>
      <c r="BY594" s="5"/>
    </row>
    <row r="595" spans="1:77" ht="15">
      <c r="A595" s="2"/>
      <c r="B595" s="2"/>
      <c r="C595" s="222"/>
      <c r="D595" s="222"/>
      <c r="E595" s="222"/>
      <c r="F595" s="222"/>
      <c r="G595" s="222"/>
      <c r="H595" s="222"/>
      <c r="I595" s="222"/>
      <c r="J595" s="222"/>
      <c r="K595" s="222"/>
      <c r="L595" s="222"/>
      <c r="M595" s="222"/>
      <c r="N595" s="22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  <c r="BW595" s="2"/>
      <c r="BX595" s="2"/>
      <c r="BY595" s="5"/>
    </row>
    <row r="596" spans="1:77" ht="15">
      <c r="A596" s="2"/>
      <c r="B596" s="2"/>
      <c r="C596" s="222"/>
      <c r="D596" s="222"/>
      <c r="E596" s="222"/>
      <c r="F596" s="222"/>
      <c r="G596" s="222"/>
      <c r="H596" s="222"/>
      <c r="I596" s="222"/>
      <c r="J596" s="222"/>
      <c r="K596" s="222"/>
      <c r="L596" s="222"/>
      <c r="M596" s="222"/>
      <c r="N596" s="22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  <c r="BW596" s="2"/>
      <c r="BX596" s="2"/>
      <c r="BY596" s="5"/>
    </row>
    <row r="597" spans="1:77" ht="15">
      <c r="A597" s="2"/>
      <c r="B597" s="2"/>
      <c r="C597" s="222"/>
      <c r="D597" s="222"/>
      <c r="E597" s="222"/>
      <c r="F597" s="222"/>
      <c r="G597" s="222"/>
      <c r="H597" s="222"/>
      <c r="I597" s="222"/>
      <c r="J597" s="222"/>
      <c r="K597" s="222"/>
      <c r="L597" s="222"/>
      <c r="M597" s="222"/>
      <c r="N597" s="22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  <c r="BW597" s="2"/>
      <c r="BX597" s="2"/>
      <c r="BY597" s="5"/>
    </row>
    <row r="598" spans="1:77" ht="15">
      <c r="A598" s="2"/>
      <c r="B598" s="2"/>
      <c r="C598" s="222"/>
      <c r="D598" s="222"/>
      <c r="E598" s="222"/>
      <c r="F598" s="222"/>
      <c r="G598" s="222"/>
      <c r="H598" s="222"/>
      <c r="I598" s="222"/>
      <c r="J598" s="222"/>
      <c r="K598" s="222"/>
      <c r="L598" s="222"/>
      <c r="M598" s="222"/>
      <c r="N598" s="22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5"/>
    </row>
    <row r="599" spans="1:77" ht="15">
      <c r="A599" s="2"/>
      <c r="B599" s="2"/>
      <c r="C599" s="222"/>
      <c r="D599" s="222"/>
      <c r="E599" s="222"/>
      <c r="F599" s="222"/>
      <c r="G599" s="222"/>
      <c r="H599" s="222"/>
      <c r="I599" s="222"/>
      <c r="J599" s="222"/>
      <c r="K599" s="222"/>
      <c r="L599" s="222"/>
      <c r="M599" s="222"/>
      <c r="N599" s="22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5"/>
    </row>
    <row r="600" spans="1:77" ht="15">
      <c r="A600" s="2"/>
      <c r="B600" s="2"/>
      <c r="C600" s="222"/>
      <c r="D600" s="222"/>
      <c r="E600" s="222"/>
      <c r="F600" s="222"/>
      <c r="G600" s="222"/>
      <c r="H600" s="222"/>
      <c r="I600" s="222"/>
      <c r="J600" s="222"/>
      <c r="K600" s="222"/>
      <c r="L600" s="222"/>
      <c r="M600" s="222"/>
      <c r="N600" s="22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  <c r="BW600" s="2"/>
      <c r="BX600" s="2"/>
      <c r="BY600" s="5"/>
    </row>
    <row r="601" spans="1:77" ht="15">
      <c r="A601" s="2"/>
      <c r="B601" s="2"/>
      <c r="C601" s="222"/>
      <c r="D601" s="222"/>
      <c r="E601" s="222"/>
      <c r="F601" s="222"/>
      <c r="G601" s="222"/>
      <c r="H601" s="222"/>
      <c r="I601" s="222"/>
      <c r="J601" s="222"/>
      <c r="K601" s="222"/>
      <c r="L601" s="222"/>
      <c r="M601" s="222"/>
      <c r="N601" s="22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  <c r="BW601" s="2"/>
      <c r="BX601" s="2"/>
      <c r="BY601" s="5"/>
    </row>
    <row r="602" spans="1:77" ht="15">
      <c r="A602" s="2"/>
      <c r="B602" s="2"/>
      <c r="C602" s="222"/>
      <c r="D602" s="222"/>
      <c r="E602" s="222"/>
      <c r="F602" s="222"/>
      <c r="G602" s="222"/>
      <c r="H602" s="222"/>
      <c r="I602" s="222"/>
      <c r="J602" s="222"/>
      <c r="K602" s="222"/>
      <c r="L602" s="222"/>
      <c r="M602" s="222"/>
      <c r="N602" s="22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  <c r="BW602" s="2"/>
      <c r="BX602" s="2"/>
      <c r="BY602" s="5"/>
    </row>
    <row r="603" spans="1:77" ht="15">
      <c r="A603" s="2"/>
      <c r="B603" s="2"/>
      <c r="C603" s="222"/>
      <c r="D603" s="222"/>
      <c r="E603" s="222"/>
      <c r="F603" s="222"/>
      <c r="G603" s="222"/>
      <c r="H603" s="222"/>
      <c r="I603" s="222"/>
      <c r="J603" s="222"/>
      <c r="K603" s="222"/>
      <c r="L603" s="222"/>
      <c r="M603" s="222"/>
      <c r="N603" s="22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  <c r="BW603" s="2"/>
      <c r="BX603" s="2"/>
      <c r="BY603" s="5"/>
    </row>
    <row r="604" spans="1:77" ht="15">
      <c r="A604" s="2"/>
      <c r="B604" s="2"/>
      <c r="C604" s="222"/>
      <c r="D604" s="222"/>
      <c r="E604" s="222"/>
      <c r="F604" s="222"/>
      <c r="G604" s="222"/>
      <c r="H604" s="222"/>
      <c r="I604" s="222"/>
      <c r="J604" s="222"/>
      <c r="K604" s="222"/>
      <c r="L604" s="222"/>
      <c r="M604" s="222"/>
      <c r="N604" s="22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  <c r="BW604" s="2"/>
      <c r="BX604" s="2"/>
      <c r="BY604" s="5"/>
    </row>
    <row r="605" spans="1:77" ht="15">
      <c r="A605" s="2"/>
      <c r="B605" s="2"/>
      <c r="C605" s="222"/>
      <c r="D605" s="222"/>
      <c r="E605" s="222"/>
      <c r="F605" s="222"/>
      <c r="G605" s="222"/>
      <c r="H605" s="222"/>
      <c r="I605" s="222"/>
      <c r="J605" s="222"/>
      <c r="K605" s="222"/>
      <c r="L605" s="222"/>
      <c r="M605" s="222"/>
      <c r="N605" s="22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  <c r="BW605" s="2"/>
      <c r="BX605" s="2"/>
      <c r="BY605" s="5"/>
    </row>
    <row r="606" spans="1:77" ht="15">
      <c r="A606" s="2"/>
      <c r="B606" s="2"/>
      <c r="C606" s="222"/>
      <c r="D606" s="222"/>
      <c r="E606" s="222"/>
      <c r="F606" s="222"/>
      <c r="G606" s="222"/>
      <c r="H606" s="222"/>
      <c r="I606" s="222"/>
      <c r="J606" s="222"/>
      <c r="K606" s="222"/>
      <c r="L606" s="222"/>
      <c r="M606" s="222"/>
      <c r="N606" s="22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  <c r="BW606" s="2"/>
      <c r="BX606" s="2"/>
      <c r="BY606" s="5"/>
    </row>
    <row r="607" spans="1:77" ht="15">
      <c r="A607" s="2"/>
      <c r="B607" s="2"/>
      <c r="C607" s="222"/>
      <c r="D607" s="222"/>
      <c r="E607" s="222"/>
      <c r="F607" s="222"/>
      <c r="G607" s="222"/>
      <c r="H607" s="222"/>
      <c r="I607" s="222"/>
      <c r="J607" s="222"/>
      <c r="K607" s="222"/>
      <c r="L607" s="222"/>
      <c r="M607" s="222"/>
      <c r="N607" s="22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  <c r="BW607" s="2"/>
      <c r="BX607" s="2"/>
      <c r="BY607" s="5"/>
    </row>
    <row r="608" spans="1:77" ht="15">
      <c r="A608" s="2"/>
      <c r="B608" s="2"/>
      <c r="C608" s="222"/>
      <c r="D608" s="222"/>
      <c r="E608" s="222"/>
      <c r="F608" s="222"/>
      <c r="G608" s="222"/>
      <c r="H608" s="222"/>
      <c r="I608" s="222"/>
      <c r="J608" s="222"/>
      <c r="K608" s="222"/>
      <c r="L608" s="222"/>
      <c r="M608" s="222"/>
      <c r="N608" s="22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  <c r="BW608" s="2"/>
      <c r="BX608" s="2"/>
      <c r="BY608" s="5"/>
    </row>
    <row r="609" spans="1:77" ht="15">
      <c r="A609" s="2"/>
      <c r="B609" s="2"/>
      <c r="C609" s="222"/>
      <c r="D609" s="222"/>
      <c r="E609" s="222"/>
      <c r="F609" s="222"/>
      <c r="G609" s="222"/>
      <c r="H609" s="222"/>
      <c r="I609" s="222"/>
      <c r="J609" s="222"/>
      <c r="K609" s="222"/>
      <c r="L609" s="222"/>
      <c r="M609" s="222"/>
      <c r="N609" s="22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  <c r="BW609" s="2"/>
      <c r="BX609" s="2"/>
      <c r="BY609" s="5"/>
    </row>
    <row r="610" spans="1:77" ht="15">
      <c r="A610" s="2"/>
      <c r="B610" s="2"/>
      <c r="C610" s="222"/>
      <c r="D610" s="222"/>
      <c r="E610" s="222"/>
      <c r="F610" s="222"/>
      <c r="G610" s="222"/>
      <c r="H610" s="222"/>
      <c r="I610" s="222"/>
      <c r="J610" s="222"/>
      <c r="K610" s="222"/>
      <c r="L610" s="222"/>
      <c r="M610" s="222"/>
      <c r="N610" s="22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  <c r="BW610" s="2"/>
      <c r="BX610" s="2"/>
      <c r="BY610" s="5"/>
    </row>
    <row r="611" spans="1:77" ht="15">
      <c r="A611" s="2"/>
      <c r="B611" s="2"/>
      <c r="C611" s="222"/>
      <c r="D611" s="222"/>
      <c r="E611" s="222"/>
      <c r="F611" s="222"/>
      <c r="G611" s="222"/>
      <c r="H611" s="222"/>
      <c r="I611" s="222"/>
      <c r="J611" s="222"/>
      <c r="K611" s="222"/>
      <c r="L611" s="222"/>
      <c r="M611" s="222"/>
      <c r="N611" s="22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5"/>
    </row>
    <row r="612" spans="1:77" ht="15">
      <c r="A612" s="2"/>
      <c r="B612" s="2"/>
      <c r="C612" s="222"/>
      <c r="D612" s="222"/>
      <c r="E612" s="222"/>
      <c r="F612" s="222"/>
      <c r="G612" s="222"/>
      <c r="H612" s="222"/>
      <c r="I612" s="222"/>
      <c r="J612" s="222"/>
      <c r="K612" s="222"/>
      <c r="L612" s="222"/>
      <c r="M612" s="222"/>
      <c r="N612" s="22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  <c r="BW612" s="2"/>
      <c r="BX612" s="2"/>
      <c r="BY612" s="5"/>
    </row>
    <row r="613" spans="1:77" ht="15">
      <c r="A613" s="2"/>
      <c r="B613" s="2"/>
      <c r="C613" s="222"/>
      <c r="D613" s="222"/>
      <c r="E613" s="222"/>
      <c r="F613" s="222"/>
      <c r="G613" s="222"/>
      <c r="H613" s="222"/>
      <c r="I613" s="222"/>
      <c r="J613" s="222"/>
      <c r="K613" s="222"/>
      <c r="L613" s="222"/>
      <c r="M613" s="222"/>
      <c r="N613" s="22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  <c r="BW613" s="2"/>
      <c r="BX613" s="2"/>
      <c r="BY613" s="5"/>
    </row>
    <row r="614" spans="1:77" ht="15">
      <c r="A614" s="2"/>
      <c r="B614" s="2"/>
      <c r="C614" s="222"/>
      <c r="D614" s="222"/>
      <c r="E614" s="222"/>
      <c r="F614" s="222"/>
      <c r="G614" s="222"/>
      <c r="H614" s="222"/>
      <c r="I614" s="222"/>
      <c r="J614" s="222"/>
      <c r="K614" s="222"/>
      <c r="L614" s="222"/>
      <c r="M614" s="222"/>
      <c r="N614" s="22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  <c r="BW614" s="2"/>
      <c r="BX614" s="2"/>
      <c r="BY614" s="5"/>
    </row>
    <row r="615" spans="1:77" ht="15">
      <c r="A615" s="23"/>
      <c r="B615" s="23"/>
      <c r="C615" s="229"/>
      <c r="D615" s="229"/>
      <c r="E615" s="229"/>
      <c r="F615" s="229"/>
      <c r="G615" s="229"/>
      <c r="H615" s="229"/>
      <c r="I615" s="229"/>
      <c r="J615" s="229"/>
      <c r="K615" s="229"/>
      <c r="L615" s="229"/>
      <c r="M615" s="229"/>
      <c r="N615" s="229"/>
      <c r="O615" s="23"/>
      <c r="P615" s="23"/>
      <c r="Q615" s="23"/>
      <c r="R615" s="23"/>
      <c r="S615" s="23"/>
      <c r="T615" s="23"/>
      <c r="U615" s="23"/>
      <c r="V615" s="23"/>
      <c r="W615" s="23"/>
      <c r="X615" s="23"/>
      <c r="Y615" s="23"/>
      <c r="Z615" s="23"/>
      <c r="AA615" s="23"/>
      <c r="AB615" s="23"/>
      <c r="AC615" s="23"/>
      <c r="AD615" s="23"/>
      <c r="AE615" s="23"/>
      <c r="AF615" s="23"/>
      <c r="AG615" s="23"/>
      <c r="AH615" s="23"/>
      <c r="AI615" s="23"/>
      <c r="AJ615" s="23"/>
      <c r="AK615" s="23"/>
      <c r="AL615" s="23"/>
      <c r="AM615" s="23"/>
      <c r="AN615" s="23"/>
      <c r="AO615" s="23"/>
      <c r="AP615" s="23"/>
      <c r="AQ615" s="23"/>
      <c r="AR615" s="23"/>
      <c r="AS615" s="23"/>
      <c r="AT615" s="23"/>
      <c r="AU615" s="23"/>
      <c r="AV615" s="23"/>
      <c r="AW615" s="23"/>
      <c r="AX615" s="23"/>
      <c r="AY615" s="23"/>
      <c r="AZ615" s="23"/>
      <c r="BA615" s="23"/>
      <c r="BB615" s="23"/>
      <c r="BC615" s="23"/>
      <c r="BD615" s="23"/>
      <c r="BE615" s="23"/>
      <c r="BF615" s="23"/>
      <c r="BG615" s="23"/>
      <c r="BH615" s="23"/>
      <c r="BI615" s="23"/>
      <c r="BJ615" s="23"/>
      <c r="BK615" s="23"/>
      <c r="BL615" s="23"/>
      <c r="BM615" s="23"/>
      <c r="BN615" s="23"/>
      <c r="BO615" s="23"/>
      <c r="BP615" s="23"/>
      <c r="BQ615" s="23"/>
      <c r="BR615" s="23"/>
      <c r="BS615" s="23"/>
      <c r="BT615" s="23"/>
      <c r="BU615" s="23"/>
      <c r="BV615" s="23"/>
      <c r="BW615" s="23"/>
      <c r="BX615" s="23"/>
      <c r="BY615" s="6"/>
    </row>
    <row r="616" spans="1:77" ht="15">
      <c r="C616" s="224"/>
      <c r="D616" s="224"/>
      <c r="E616" s="224"/>
      <c r="F616" s="224"/>
      <c r="G616" s="224"/>
      <c r="H616" s="224"/>
      <c r="I616" s="224"/>
      <c r="J616" s="224"/>
      <c r="K616" s="224"/>
      <c r="L616" s="224"/>
      <c r="M616" s="224"/>
      <c r="N616" s="224"/>
    </row>
    <row r="617" spans="1:77" ht="15">
      <c r="C617" s="224"/>
      <c r="D617" s="224"/>
      <c r="E617" s="224"/>
      <c r="F617" s="224"/>
      <c r="G617" s="224"/>
      <c r="H617" s="224"/>
      <c r="I617" s="224"/>
      <c r="J617" s="224"/>
      <c r="K617" s="224"/>
      <c r="L617" s="224"/>
      <c r="M617" s="224"/>
      <c r="N617" s="224"/>
    </row>
    <row r="618" spans="1:77" ht="15">
      <c r="C618" s="224"/>
      <c r="D618" s="224"/>
      <c r="E618" s="224"/>
      <c r="F618" s="224"/>
      <c r="G618" s="224"/>
      <c r="H618" s="224"/>
      <c r="I618" s="224"/>
      <c r="J618" s="224"/>
      <c r="K618" s="224"/>
      <c r="L618" s="224"/>
      <c r="M618" s="224"/>
      <c r="N618" s="224"/>
    </row>
    <row r="619" spans="1:77" ht="15">
      <c r="C619" s="224"/>
      <c r="D619" s="224"/>
      <c r="E619" s="224"/>
      <c r="F619" s="224"/>
      <c r="G619" s="224"/>
      <c r="H619" s="224"/>
      <c r="I619" s="224"/>
      <c r="J619" s="224"/>
      <c r="K619" s="224"/>
      <c r="L619" s="224"/>
      <c r="M619" s="224"/>
      <c r="N619" s="224"/>
    </row>
    <row r="620" spans="1:77" ht="15">
      <c r="C620" s="224"/>
      <c r="D620" s="224"/>
      <c r="E620" s="224"/>
      <c r="F620" s="224"/>
      <c r="G620" s="224"/>
      <c r="H620" s="224"/>
      <c r="I620" s="224"/>
      <c r="J620" s="224"/>
      <c r="K620" s="224"/>
      <c r="L620" s="224"/>
      <c r="M620" s="224"/>
      <c r="N620" s="224"/>
    </row>
    <row r="621" spans="1:77" ht="15">
      <c r="C621" s="224"/>
      <c r="D621" s="224"/>
      <c r="E621" s="224"/>
      <c r="F621" s="224"/>
      <c r="G621" s="224"/>
      <c r="H621" s="224"/>
      <c r="I621" s="224"/>
      <c r="J621" s="224"/>
      <c r="K621" s="224"/>
      <c r="L621" s="224"/>
      <c r="M621" s="224"/>
      <c r="N621" s="224"/>
    </row>
    <row r="622" spans="1:77" ht="15">
      <c r="C622" s="224"/>
      <c r="D622" s="224"/>
      <c r="E622" s="224"/>
      <c r="F622" s="224"/>
      <c r="G622" s="224"/>
      <c r="H622" s="224"/>
      <c r="I622" s="224"/>
      <c r="J622" s="224"/>
      <c r="K622" s="224"/>
      <c r="L622" s="224"/>
      <c r="M622" s="224"/>
      <c r="N622" s="224"/>
    </row>
    <row r="623" spans="1:77" ht="15">
      <c r="C623" s="224"/>
      <c r="D623" s="224"/>
      <c r="E623" s="224"/>
      <c r="F623" s="224"/>
      <c r="G623" s="224"/>
      <c r="H623" s="224"/>
      <c r="I623" s="224"/>
      <c r="J623" s="224"/>
      <c r="K623" s="224"/>
      <c r="L623" s="224"/>
      <c r="M623" s="224"/>
      <c r="N623" s="224"/>
    </row>
    <row r="624" spans="1:77" ht="15">
      <c r="C624" s="224"/>
      <c r="D624" s="224"/>
      <c r="E624" s="224"/>
      <c r="F624" s="224"/>
      <c r="G624" s="224"/>
      <c r="H624" s="224"/>
      <c r="I624" s="224"/>
      <c r="J624" s="224"/>
      <c r="K624" s="224"/>
      <c r="L624" s="224"/>
      <c r="M624" s="224"/>
      <c r="N624" s="224"/>
    </row>
  </sheetData>
  <sheetProtection password="FA62" sheet="1" objects="1" scenarios="1"/>
  <mergeCells count="17">
    <mergeCell ref="C326:J326"/>
    <mergeCell ref="C426:J426"/>
    <mergeCell ref="C261:J261"/>
    <mergeCell ref="C272:J272"/>
    <mergeCell ref="C290:J290"/>
    <mergeCell ref="C207:J207"/>
    <mergeCell ref="C325:J325"/>
    <mergeCell ref="C2:J2"/>
    <mergeCell ref="C4:J4"/>
    <mergeCell ref="C15:J15"/>
    <mergeCell ref="C25:J25"/>
    <mergeCell ref="C260:J260"/>
    <mergeCell ref="C136:J136"/>
    <mergeCell ref="C137:J137"/>
    <mergeCell ref="C156:J156"/>
    <mergeCell ref="C170:J170"/>
    <mergeCell ref="C185:J185"/>
  </mergeCells>
  <phoneticPr fontId="2" type="noConversion"/>
  <pageMargins left="0.75" right="0.75" top="1" bottom="1" header="0" footer="0"/>
  <pageSetup paperSize="9" orientation="portrait" horizontalDpi="429496729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16</vt:i4>
      </vt:variant>
    </vt:vector>
  </HeadingPairs>
  <TitlesOfParts>
    <vt:vector size="20" baseType="lpstr">
      <vt:lpstr>INI</vt:lpstr>
      <vt:lpstr>SB</vt:lpstr>
      <vt:lpstr>VAN y TIR</vt:lpstr>
      <vt:lpstr>INFO</vt:lpstr>
      <vt:lpstr>analisisvan</vt:lpstr>
      <vt:lpstr>anlaisistir</vt:lpstr>
      <vt:lpstr>'VAN y TIR'!Área_de_impresión</vt:lpstr>
      <vt:lpstr>ARRIBAinfogrl</vt:lpstr>
      <vt:lpstr>CAPM</vt:lpstr>
      <vt:lpstr>comosecalcula</vt:lpstr>
      <vt:lpstr>comosecalculavan</vt:lpstr>
      <vt:lpstr>comosecaltir</vt:lpstr>
      <vt:lpstr>costecapital</vt:lpstr>
      <vt:lpstr>infogral</vt:lpstr>
      <vt:lpstr>producto</vt:lpstr>
      <vt:lpstr>queeselvan</vt:lpstr>
      <vt:lpstr>queponervan</vt:lpstr>
      <vt:lpstr>queselvan</vt:lpstr>
      <vt:lpstr>questir</vt:lpstr>
      <vt:lpstr>tasadescuento</vt:lpstr>
    </vt:vector>
  </TitlesOfParts>
  <Company>e.ditor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VAN, TIR y otros cálculos  PE074 v8</dc:title>
  <dc:creator>e.ditor consulting</dc:creator>
  <dc:description>PRODUCTO GRATUITO</dc:description>
  <cp:lastModifiedBy>User</cp:lastModifiedBy>
  <cp:lastPrinted>2009-01-19T19:47:16Z</cp:lastPrinted>
  <dcterms:created xsi:type="dcterms:W3CDTF">2007-03-27T16:46:27Z</dcterms:created>
  <dcterms:modified xsi:type="dcterms:W3CDTF">2013-06-26T17:03:44Z</dcterms:modified>
</cp:coreProperties>
</file>